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<sst xmlns="http://schemas.openxmlformats.org/spreadsheetml/2006/main" count="48" uniqueCount="41">
  <si>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</si>
  <si>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</si>
  <si>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</si>
  <si>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</si>
  <si>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</si>
  <si>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</si>
  <si>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</si>
  <si>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</si>
  <si>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</si>
  <si>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</si>
  <si>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</si>
  <si>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</si>
  <si>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</si>
  <si>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</si>
  <si>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</si>
  <si>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</si>
  <si>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</si>
  <si>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</si>
  <si>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</si>
  <si>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</si>
  <si>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</si>
  <si>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</si>
  <si>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</si>
  <si>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</si>
  <si>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</si>
  <si>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</si>
  <si>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</si>
  <si>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</si>
  <si>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</si>
  <si>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</si>
  <si>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</si>
  <si>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CLEEVEPARISH COUNCIL</t>
  </si>
  <si>
    <t>2019/20</t>
  </si>
  <si>
    <t>2020/21</t>
  </si>
  <si>
    <t>Insurance</t>
  </si>
  <si>
    <t>Legal/Planning</t>
  </si>
  <si>
    <t>Defibrillator</t>
  </si>
  <si>
    <t>Election</t>
  </si>
  <si>
    <t>Cleeve Hill Rd (Airport Grant)</t>
  </si>
  <si>
    <t>Grants from Bristol Airport £4,000 &amp; Western Power £1,350 received plus higher VAT claimed £1,050</t>
  </si>
  <si>
    <t>Impact of pandemic reducing expenditure but also exceptional items in previous year relating to Council Anniversary celebrations, higher level of purchases £1,300, Grants £600 and Land maintenance £1700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</si>
</sst>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47" fillId="0" borderId="13" xfId="0" applyFont="1" applyBorder="1" applyAlignment="1">
      <alignment/>
    </xf>
    <xf numFmtId="0" fontId="49" fillId="38" borderId="0" xfId="0" applyFont="1" applyFill="1" applyAlignment="1">
      <alignment/>
    </xf>
    <xf numFmtId="3" fontId="4" fillId="38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9">
      <selection activeCell="A21" sqref="A21:C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1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9"/>
    </row>
    <row r="2" spans="1:13" ht="15.75">
      <c r="A2" s="29" t="s">
        <v>17</v>
      </c>
      <c r="B2" s="24"/>
      <c r="C2" s="36" t="s">
        <v>31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5"/>
      <c r="L3" s="9"/>
    </row>
    <row r="4" ht="14.25">
      <c r="A4" s="1" t="s">
        <v>29</v>
      </c>
    </row>
    <row r="5" spans="1:13" ht="99" customHeight="1">
      <c r="A5" s="48" t="s">
        <v>30</v>
      </c>
      <c r="B5" s="49"/>
      <c r="C5" s="49"/>
      <c r="D5" s="49"/>
      <c r="E5" s="49"/>
      <c r="F5" s="49"/>
      <c r="G5" s="49"/>
      <c r="H5" s="49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7" t="s">
        <v>32</v>
      </c>
      <c r="E8" s="27"/>
      <c r="F8" s="37" t="s">
        <v>33</v>
      </c>
      <c r="G8" s="37" t="s">
        <v>0</v>
      </c>
      <c r="H8" s="37" t="s">
        <v>0</v>
      </c>
      <c r="I8" s="37"/>
      <c r="J8" s="37"/>
      <c r="K8" s="37"/>
      <c r="L8" s="38" t="s">
        <v>15</v>
      </c>
      <c r="M8" s="10" t="s">
        <v>10</v>
      </c>
      <c r="N8" s="39" t="s">
        <v>27</v>
      </c>
    </row>
    <row r="9" spans="4:14" ht="15">
      <c r="D9" s="37" t="s">
        <v>1</v>
      </c>
      <c r="E9" s="27"/>
      <c r="F9" s="37" t="s">
        <v>1</v>
      </c>
      <c r="G9" s="37" t="s">
        <v>1</v>
      </c>
      <c r="H9" s="37" t="s">
        <v>14</v>
      </c>
      <c r="I9" s="37"/>
      <c r="J9" s="37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4" t="s">
        <v>2</v>
      </c>
      <c r="B11" s="44"/>
      <c r="C11" s="44"/>
      <c r="D11" s="8">
        <v>16279</v>
      </c>
      <c r="F11" s="8">
        <v>19412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5" t="s">
        <v>20</v>
      </c>
      <c r="B13" s="46"/>
      <c r="C13" s="47"/>
      <c r="D13" s="8">
        <v>15701</v>
      </c>
      <c r="F13" s="8">
        <v>16329</v>
      </c>
      <c r="G13" s="5">
        <f>F13-D13</f>
        <v>628</v>
      </c>
      <c r="H13" s="6">
        <f>IF((D13&gt;F13),(D13-F13)/D13,IF(D13&lt;F13,-(D13-F13)/D13,IF(D13=F13,0)))</f>
        <v>0.03999745239156741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30.75" customHeight="1" thickBot="1">
      <c r="A15" s="43" t="s">
        <v>3</v>
      </c>
      <c r="B15" s="43"/>
      <c r="C15" s="43"/>
      <c r="D15" s="8">
        <v>7015</v>
      </c>
      <c r="F15" s="8">
        <v>415</v>
      </c>
      <c r="G15" s="5">
        <f>F15-D15</f>
        <v>-6600</v>
      </c>
      <c r="H15" s="6">
        <f>IF((D15&gt;F15),(D15-F15)/D15,IF(D15&lt;F15,-(D15-F15)/D15,IF(D15=F15,0)))</f>
        <v>0.9408410548823949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">
        <v>39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3" t="s">
        <v>4</v>
      </c>
      <c r="B17" s="43"/>
      <c r="C17" s="43"/>
      <c r="D17" s="8">
        <v>8382</v>
      </c>
      <c r="F17" s="8">
        <v>8126</v>
      </c>
      <c r="G17" s="5">
        <f>F17-D17</f>
        <v>-256</v>
      </c>
      <c r="H17" s="6">
        <f>IF((D17&gt;F17),(D17-F17)/D17,IF(D17&lt;F17,-(D17-F17)/D17,IF(D17=F17,0)))</f>
        <v>0.03054163684084944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3" t="s">
        <v>7</v>
      </c>
      <c r="B19" s="43"/>
      <c r="C19" s="43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60" customHeight="1" thickBot="1">
      <c r="A21" s="43" t="s">
        <v>21</v>
      </c>
      <c r="B21" s="43"/>
      <c r="C21" s="43"/>
      <c r="D21" s="8">
        <v>11201</v>
      </c>
      <c r="F21" s="8">
        <v>5056</v>
      </c>
      <c r="G21" s="5">
        <f>F21-D21</f>
        <v>-6145</v>
      </c>
      <c r="H21" s="6">
        <f>IF((D21&gt;F21),(D21-F21)/D21,IF(D21&lt;F21,-(D21-F21)/D21,IF(D21=F21,0)))</f>
        <v>0.5486117310954379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">
        <v>40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19412</v>
      </c>
      <c r="F23" s="2">
        <v>23024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3" t="s">
        <v>9</v>
      </c>
      <c r="B26" s="43"/>
      <c r="C26" s="43"/>
      <c r="D26" s="8">
        <v>19460</v>
      </c>
      <c r="F26" s="8">
        <v>23024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3" t="s">
        <v>8</v>
      </c>
      <c r="B28" s="43"/>
      <c r="C28" s="43"/>
      <c r="D28" s="8">
        <v>42293</v>
      </c>
      <c r="F28" s="8">
        <v>42319</v>
      </c>
      <c r="G28" s="5">
        <f>F28-D28</f>
        <v>26</v>
      </c>
      <c r="H28" s="6">
        <f>IF((D28&gt;F28),(D28-F28)/D28,IF(D28&lt;F28,-(D28-F28)/D28,IF(D28=F28,0)))</f>
        <v>0.0006147589435604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3" t="s">
        <v>6</v>
      </c>
      <c r="B30" s="43"/>
      <c r="C30" s="43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J18" sqref="J18"/>
    </sheetView>
  </sheetViews>
  <sheetFormatPr defaultColWidth="9.140625" defaultRowHeight="15"/>
  <cols>
    <col min="3" max="3" width="20.7109375" style="0" customWidth="1"/>
  </cols>
  <sheetData>
    <row r="1" ht="15.75" customHeight="1">
      <c r="A1" s="32" t="s">
        <v>22</v>
      </c>
    </row>
    <row r="2" ht="15.75" customHeight="1">
      <c r="A2" s="40" t="s">
        <v>28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50" t="s">
        <v>34</v>
      </c>
      <c r="D7" s="50">
        <v>200</v>
      </c>
    </row>
    <row r="8" spans="2:4" ht="15" customHeight="1">
      <c r="B8" s="50" t="s">
        <v>35</v>
      </c>
      <c r="D8" s="50">
        <v>1000</v>
      </c>
    </row>
    <row r="9" spans="2:4" ht="15">
      <c r="B9" s="50" t="s">
        <v>36</v>
      </c>
      <c r="D9" s="50">
        <v>500</v>
      </c>
    </row>
    <row r="10" spans="2:4" ht="15">
      <c r="B10" s="50" t="s">
        <v>37</v>
      </c>
      <c r="D10" s="50">
        <v>300</v>
      </c>
    </row>
    <row r="11" spans="2:4" ht="15">
      <c r="B11" s="50" t="s">
        <v>38</v>
      </c>
      <c r="D11" s="50">
        <v>4000</v>
      </c>
    </row>
    <row r="12" spans="2:4" ht="15">
      <c r="B12" s="50"/>
      <c r="D12" s="50"/>
    </row>
    <row r="13" spans="2:4" ht="15">
      <c r="B13" s="50"/>
      <c r="D13" s="50"/>
    </row>
    <row r="14" spans="4:5" ht="15">
      <c r="D14" s="50"/>
      <c r="E14" s="33">
        <f>SUM(D7:D13)</f>
        <v>6000</v>
      </c>
    </row>
    <row r="15" ht="15">
      <c r="D15" s="50"/>
    </row>
    <row r="16" spans="1:4" ht="15">
      <c r="A16" s="31" t="s">
        <v>25</v>
      </c>
      <c r="D16" s="50">
        <v>17024</v>
      </c>
    </row>
    <row r="17" ht="15">
      <c r="E17" s="33">
        <f>D16</f>
        <v>17024</v>
      </c>
    </row>
    <row r="18" spans="1:6" ht="15.75" thickBot="1">
      <c r="A18" s="31" t="s">
        <v>26</v>
      </c>
      <c r="F18" s="34">
        <v>23024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Cleeve Parish Council</cp:lastModifiedBy>
  <cp:lastPrinted>2020-03-19T12:45:09Z</cp:lastPrinted>
  <dcterms:created xsi:type="dcterms:W3CDTF">2012-07-11T10:01:28Z</dcterms:created>
  <dcterms:modified xsi:type="dcterms:W3CDTF">2021-04-30T09:23:34Z</dcterms:modified>
  <cp:category/>
  <cp:version/>
  <cp:contentType/>
  <cp:contentStatus/>
</cp:coreProperties>
</file>