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d93c39e1aa75e/Documents/Cleeve My Documents/Accounts/2024/AGAR 2024/"/>
    </mc:Choice>
  </mc:AlternateContent>
  <xr:revisionPtr revIDLastSave="331" documentId="8_{BE0ABCF8-F241-4EE4-9F04-69B49474B1A9}" xr6:coauthVersionLast="47" xr6:coauthVersionMax="47" xr10:uidLastSave="{28165E81-99FD-4728-9451-20329370E57D}"/>
  <bookViews>
    <workbookView xWindow="-108" yWindow="-108" windowWidth="23256" windowHeight="12456" activeTab="2" xr2:uid="{16376898-94D2-4774-AF44-5D467E898284}"/>
  </bookViews>
  <sheets>
    <sheet name="Date Order Cashbook - Current " sheetId="3" r:id="rId1"/>
    <sheet name="Date Order Cashbook - Reserve" sheetId="4" r:id="rId2"/>
    <sheet name="Corrected Final Cash Book" sheetId="7" r:id="rId3"/>
    <sheet name="Actual Budget 2023 24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2" i="7" l="1"/>
  <c r="F330" i="7"/>
  <c r="F326" i="7"/>
  <c r="F322" i="7"/>
  <c r="D286" i="7"/>
  <c r="D288" i="7" s="1"/>
  <c r="F283" i="7"/>
  <c r="F280" i="7"/>
  <c r="F277" i="7"/>
  <c r="F268" i="7"/>
  <c r="F265" i="7"/>
  <c r="F260" i="7"/>
  <c r="F242" i="7"/>
  <c r="F227" i="7"/>
  <c r="F216" i="7"/>
  <c r="F206" i="7"/>
  <c r="F197" i="7"/>
  <c r="F199" i="7" s="1"/>
  <c r="F196" i="7"/>
  <c r="F180" i="7"/>
  <c r="F166" i="7"/>
  <c r="F137" i="7"/>
  <c r="F131" i="7"/>
  <c r="F119" i="7"/>
  <c r="F103" i="7"/>
  <c r="F87" i="7"/>
  <c r="F50" i="7"/>
  <c r="F40" i="7"/>
  <c r="F32" i="7"/>
  <c r="F28" i="7"/>
  <c r="F21" i="7"/>
  <c r="F17" i="7"/>
  <c r="F12" i="7"/>
  <c r="F34" i="7" s="1"/>
  <c r="F8" i="7"/>
  <c r="E162" i="3"/>
  <c r="D27" i="4"/>
  <c r="D155" i="3"/>
  <c r="E159" i="3" l="1"/>
  <c r="D159" i="3"/>
  <c r="G6" i="4"/>
  <c r="G7" i="4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E155" i="3"/>
  <c r="C22" i="2" l="1"/>
  <c r="G151" i="3"/>
  <c r="G149" i="3"/>
  <c r="G150" i="3" s="1"/>
  <c r="C46" i="2" l="1"/>
  <c r="G30" i="2"/>
  <c r="G35" i="2" s="1"/>
  <c r="C15" i="2" l="1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B22" i="2"/>
  <c r="B15" i="2"/>
  <c r="H30" i="2"/>
  <c r="B46" i="2"/>
  <c r="F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3" authorId="0" shapeId="0" xr:uid="{5B198811-BF22-4983-A66A-A1BAAAF7A7ED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This column is used to record all VAT the Parish Council have paid. It is important to keep a clear log of it so you can reclaim it easily. </t>
        </r>
      </text>
    </comment>
    <comment ref="P3" authorId="0" shapeId="0" xr:uid="{2AD887E4-A96B-4C60-9DEA-D191FFC65913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S137 column as required but this is currently empty. 
</t>
        </r>
      </text>
    </comment>
  </commentList>
</comments>
</file>

<file path=xl/sharedStrings.xml><?xml version="1.0" encoding="utf-8"?>
<sst xmlns="http://schemas.openxmlformats.org/spreadsheetml/2006/main" count="525" uniqueCount="225">
  <si>
    <t>Date</t>
  </si>
  <si>
    <t>Payee/Recipient</t>
  </si>
  <si>
    <t>Debit</t>
  </si>
  <si>
    <t>Credit</t>
  </si>
  <si>
    <t>Balance</t>
  </si>
  <si>
    <t>Inland Revenue</t>
  </si>
  <si>
    <t>Village Orderly Salary</t>
  </si>
  <si>
    <t>Total Salaries/IR</t>
  </si>
  <si>
    <t>Subscriptions</t>
  </si>
  <si>
    <t>Precept &amp; Support Grant</t>
  </si>
  <si>
    <t>Repair &amp; Renew</t>
  </si>
  <si>
    <t>Rental of Village Hall</t>
  </si>
  <si>
    <t>Rent Received</t>
  </si>
  <si>
    <t>Training</t>
  </si>
  <si>
    <t>VAT Repayment</t>
  </si>
  <si>
    <t>Village Orderly Grant</t>
  </si>
  <si>
    <t>Advertising</t>
  </si>
  <si>
    <t>Road Sign</t>
  </si>
  <si>
    <t>Allotments</t>
  </si>
  <si>
    <t>Internal Audit</t>
  </si>
  <si>
    <t>Grants Received</t>
  </si>
  <si>
    <t>Bank Interest</t>
  </si>
  <si>
    <t>Parish Grants (Budgetted) including S137</t>
  </si>
  <si>
    <t>S137 (including Grants)</t>
  </si>
  <si>
    <t>Admin Expenses</t>
  </si>
  <si>
    <t>Travel &amp; Subsistence</t>
  </si>
  <si>
    <t>Use of Home as Office</t>
  </si>
  <si>
    <t>Fixtures &amp; Fittings</t>
  </si>
  <si>
    <t>Dog Bin Emptying</t>
  </si>
  <si>
    <t>Land Maintenance</t>
  </si>
  <si>
    <t>Insurance</t>
  </si>
  <si>
    <t>Website</t>
  </si>
  <si>
    <t>Community Resilence</t>
  </si>
  <si>
    <t>Chairman's Allowance</t>
  </si>
  <si>
    <t>Treework</t>
  </si>
  <si>
    <t>Millennium Gardens</t>
  </si>
  <si>
    <t xml:space="preserve">Defibrilator </t>
  </si>
  <si>
    <t>Independent Commissioner</t>
  </si>
  <si>
    <t>Speed Watch</t>
  </si>
  <si>
    <t>Payment from General Reserve</t>
  </si>
  <si>
    <t>Method</t>
  </si>
  <si>
    <t>Minus Audit</t>
  </si>
  <si>
    <t>Cleeve Parish Council</t>
  </si>
  <si>
    <t>Income</t>
  </si>
  <si>
    <t>Expenditure</t>
  </si>
  <si>
    <t>Adverts</t>
  </si>
  <si>
    <t>Grants (Village Orderly)</t>
  </si>
  <si>
    <t>Allotment</t>
  </si>
  <si>
    <t>External Audit</t>
  </si>
  <si>
    <t>Rent</t>
  </si>
  <si>
    <t>VAT</t>
  </si>
  <si>
    <t>Parish Grants</t>
  </si>
  <si>
    <t xml:space="preserve">Playing Fields 50% of dog bin </t>
  </si>
  <si>
    <t>Other (incl. S137)</t>
  </si>
  <si>
    <t>GCEC 50% of dog bin</t>
  </si>
  <si>
    <t>Admin</t>
  </si>
  <si>
    <t>Dog bins</t>
  </si>
  <si>
    <t>Rep &amp; Renew</t>
  </si>
  <si>
    <t>Salaries/IR</t>
  </si>
  <si>
    <t>Total</t>
  </si>
  <si>
    <t>Hall Rent</t>
  </si>
  <si>
    <t>Travel &amp; Subs.</t>
  </si>
  <si>
    <t>Chairman's Allow</t>
  </si>
  <si>
    <t>Community Resilience</t>
  </si>
  <si>
    <t>Use of Home as office</t>
  </si>
  <si>
    <t>Defibrillator maintenance</t>
  </si>
  <si>
    <t>Independent commissioner</t>
  </si>
  <si>
    <t>Insurance EMR</t>
  </si>
  <si>
    <t>Legal/ Planning EMR</t>
  </si>
  <si>
    <t>Defibrilator EMR</t>
  </si>
  <si>
    <t>Election EMR</t>
  </si>
  <si>
    <t xml:space="preserve">Cleeve Hill Road EMR </t>
  </si>
  <si>
    <t>Cleeve Hill Road (Bristol airport grant) EMR</t>
  </si>
  <si>
    <t>CIL Monies EMR</t>
  </si>
  <si>
    <t>Millenium Gardens EMR</t>
  </si>
  <si>
    <t>General Reserves @ 66%</t>
  </si>
  <si>
    <t>Total Reserves</t>
  </si>
  <si>
    <t>Transaction</t>
  </si>
  <si>
    <t>Payee/Source</t>
  </si>
  <si>
    <t>Date of Invoice</t>
  </si>
  <si>
    <t>VAT No.</t>
  </si>
  <si>
    <t>Brief Description</t>
  </si>
  <si>
    <t>Who Addressed to</t>
  </si>
  <si>
    <t>Net Amount</t>
  </si>
  <si>
    <t>Act used</t>
  </si>
  <si>
    <t>S137 Total</t>
  </si>
  <si>
    <t>727 electors (£6114.07)</t>
  </si>
  <si>
    <t>Balance B/F</t>
  </si>
  <si>
    <t>Balance Brought Forward</t>
  </si>
  <si>
    <t>Goblin Combe Car Park Work</t>
  </si>
  <si>
    <t>Clerk's Salary Starting Balance April 2023</t>
  </si>
  <si>
    <t>Starting Balance April 2023</t>
  </si>
  <si>
    <t>Starting Balance April 3</t>
  </si>
  <si>
    <t>Predicted 2023/24</t>
  </si>
  <si>
    <t>CIL Monies</t>
  </si>
  <si>
    <t>Goblin Combe EMR (£2,982 spent 2022/23)</t>
  </si>
  <si>
    <t>Actual to 31/03/23</t>
  </si>
  <si>
    <t>Agreed 2023/24</t>
  </si>
  <si>
    <t>Actual 2023/24</t>
  </si>
  <si>
    <t>Precept 2% increase</t>
  </si>
  <si>
    <t>Opening Balances</t>
  </si>
  <si>
    <t>Current Account</t>
  </si>
  <si>
    <t>Reserve Account</t>
  </si>
  <si>
    <t>HMRC - Caroline Crane</t>
  </si>
  <si>
    <t>HMRC - Andy Warren</t>
  </si>
  <si>
    <t>K&amp;E Property - Dog Bins</t>
  </si>
  <si>
    <t>ALCA Subscription</t>
  </si>
  <si>
    <t>Andy Warren - Expenses</t>
  </si>
  <si>
    <t>North Somerset Council - Precept</t>
  </si>
  <si>
    <t>Transfer to Reserve Account</t>
  </si>
  <si>
    <t>All About Cleeve - Grant</t>
  </si>
  <si>
    <t>C R Monkman</t>
  </si>
  <si>
    <t>C R Monkman - grass maintenance</t>
  </si>
  <si>
    <t>Cleeve Village Hall - Hall Hire</t>
  </si>
  <si>
    <t>from Current Account</t>
  </si>
  <si>
    <t>HMRC - CC</t>
  </si>
  <si>
    <t>HMRC - AAW</t>
  </si>
  <si>
    <t>ALCA</t>
  </si>
  <si>
    <t>K&amp;E Property</t>
  </si>
  <si>
    <t>NSC - 1st Half Precept</t>
  </si>
  <si>
    <t>All About Cleeve</t>
  </si>
  <si>
    <t>Andy Warren</t>
  </si>
  <si>
    <t>Printer Paper</t>
  </si>
  <si>
    <t>Salary - Caroline Crane</t>
  </si>
  <si>
    <t>Salary - Andy Warren</t>
  </si>
  <si>
    <t>Transfer from Reserve Account</t>
  </si>
  <si>
    <t>PCAA Subscription</t>
  </si>
  <si>
    <t>Zurich Insurance</t>
  </si>
  <si>
    <t>JACS (UK) Ltd</t>
  </si>
  <si>
    <t>Rails for Car Park</t>
  </si>
  <si>
    <t>CPC</t>
  </si>
  <si>
    <t>To Current Account</t>
  </si>
  <si>
    <t>PCAA</t>
  </si>
  <si>
    <t>Caroline Crane</t>
  </si>
  <si>
    <t>NSC - Village Orderly Grant</t>
  </si>
  <si>
    <t>M Watts Counctryside Contracting</t>
  </si>
  <si>
    <t>B&amp;D Heal Ltd</t>
  </si>
  <si>
    <t>Installation Goblin Combe</t>
  </si>
  <si>
    <t>Scalpings</t>
  </si>
  <si>
    <t>Posts</t>
  </si>
  <si>
    <t>Credit Interest</t>
  </si>
  <si>
    <t>Bank Charges</t>
  </si>
  <si>
    <t>CPRE</t>
  </si>
  <si>
    <t>CPRE - subs</t>
  </si>
  <si>
    <t>Yatton United Charities - Grant</t>
  </si>
  <si>
    <t>Yatton United Charities</t>
  </si>
  <si>
    <t>Postage</t>
  </si>
  <si>
    <t>From Reserve</t>
  </si>
  <si>
    <t>Goblin Combe</t>
  </si>
  <si>
    <t>NSC - Cleeve Hill Road Share</t>
  </si>
  <si>
    <t>VAT Refund</t>
  </si>
  <si>
    <t>Laminating Sheets</t>
  </si>
  <si>
    <t>Shredder</t>
  </si>
  <si>
    <t>Cleeve Hill Road Share</t>
  </si>
  <si>
    <t>NSC</t>
  </si>
  <si>
    <t>Open Spaces Subscription</t>
  </si>
  <si>
    <t>Open Spaces</t>
  </si>
  <si>
    <t>PC Magic</t>
  </si>
  <si>
    <t>ALCA Course Payment</t>
  </si>
  <si>
    <t>Essential Councillor - C Knowles</t>
  </si>
  <si>
    <t>Condolence card and postage</t>
  </si>
  <si>
    <t>Magnets for notice boards</t>
  </si>
  <si>
    <t>Magnets</t>
  </si>
  <si>
    <t>NSC - Election contribution</t>
  </si>
  <si>
    <t>Cleeve Hill Road Work</t>
  </si>
  <si>
    <t>Quinn - Peppercorn rent</t>
  </si>
  <si>
    <t>Grant - Court de Wyck PTA</t>
  </si>
  <si>
    <t>Quinn - Peppercorn Rent</t>
  </si>
  <si>
    <t>NSC - 2nd Half Precept</t>
  </si>
  <si>
    <t>Vision ICT</t>
  </si>
  <si>
    <t>NSC - Speed sign maintenance</t>
  </si>
  <si>
    <t>HMRC Refund</t>
  </si>
  <si>
    <t>NALC Webinar</t>
  </si>
  <si>
    <t>AAW</t>
  </si>
  <si>
    <t>Laminating Pouches</t>
  </si>
  <si>
    <t>Tudor (UK) Ltd</t>
  </si>
  <si>
    <t>King George V Playing Field</t>
  </si>
  <si>
    <t>Chalice Stones</t>
  </si>
  <si>
    <t>Mileage</t>
  </si>
  <si>
    <t xml:space="preserve">Ommec Direct </t>
  </si>
  <si>
    <t>Signs for Car Park</t>
  </si>
  <si>
    <t>ICO Subscription</t>
  </si>
  <si>
    <t>ICO</t>
  </si>
  <si>
    <t>M Watts</t>
  </si>
  <si>
    <t>CIL Monies spent</t>
  </si>
  <si>
    <t>CIL Monies expenditure car park</t>
  </si>
  <si>
    <t>One Stop Promotion (Rope)</t>
  </si>
  <si>
    <t>One Stop Promotion (Flag)</t>
  </si>
  <si>
    <t>Rope for flagpole</t>
  </si>
  <si>
    <t>Flag</t>
  </si>
  <si>
    <t>hardwood posts</t>
  </si>
  <si>
    <t>King George V Playing Field - Dog Bins</t>
  </si>
  <si>
    <t>King George V Playing Field Contribution</t>
  </si>
  <si>
    <t>Groundworks Contribution</t>
  </si>
  <si>
    <t>Groundworks - Dog Bins</t>
  </si>
  <si>
    <t>8 hours @£12.06 = £96.48</t>
  </si>
  <si>
    <t>Cash book date order 2023/2024  Reserve Account</t>
  </si>
  <si>
    <t>Cash Book - Date Order 2023/2024  Current Account</t>
  </si>
  <si>
    <t>Minus internal transfers</t>
  </si>
  <si>
    <t>Plus Credit Interest</t>
  </si>
  <si>
    <t>Full Income Total</t>
  </si>
  <si>
    <t>Court de Wyck PTA</t>
  </si>
  <si>
    <t>Parking - Election Forms</t>
  </si>
  <si>
    <t>Mobile Phone</t>
  </si>
  <si>
    <t>Avira Antivirus</t>
  </si>
  <si>
    <t>Mouse for Laptop</t>
  </si>
  <si>
    <t>Election contribution</t>
  </si>
  <si>
    <t>Laminating sheets</t>
  </si>
  <si>
    <t>Spray for defibrillator</t>
  </si>
  <si>
    <t>Spare key for flagpole</t>
  </si>
  <si>
    <t>Printer Ink subscription</t>
  </si>
  <si>
    <t>Pinter Paper</t>
  </si>
  <si>
    <t>PC Magic - Printer purchase</t>
  </si>
  <si>
    <t>Tudor (UK) Ltd - Litter picker</t>
  </si>
  <si>
    <t>One Stop Promotion (rope flagpole)</t>
  </si>
  <si>
    <t>One Stop Promotion (flag)</t>
  </si>
  <si>
    <t>ZURICH</t>
  </si>
  <si>
    <t>Salaries and HMRC</t>
  </si>
  <si>
    <t>Webinar - A Warren</t>
  </si>
  <si>
    <t>Cleeve Village Hall</t>
  </si>
  <si>
    <t>Andy Warren (With Salary)</t>
  </si>
  <si>
    <t>M Watts Countryside Contracting</t>
  </si>
  <si>
    <t>B&amp;D Heal</t>
  </si>
  <si>
    <t>Ommec Direct - signs</t>
  </si>
  <si>
    <t>CLEEVE PARISH COUNCIL - CASHBOOK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</si>
</sst>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&quot;£&quot;#,##0"/>
    <numFmt numFmtId="166" formatCode="_-[$£-809]* #,##0.00_-;\-[$£-809]* #,##0.00_-;_-[$£-809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15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5" fontId="3" fillId="0" borderId="0" xfId="0" applyNumberFormat="1" applyFont="1" applyAlignment="1">
      <alignment horizontal="left"/>
    </xf>
    <xf numFmtId="15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44" fontId="3" fillId="0" borderId="0" xfId="1" applyFont="1"/>
    <xf numFmtId="14" fontId="3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49" fontId="2" fillId="0" borderId="0" xfId="0" applyNumberFormat="1" applyFont="1" applyAlignment="1">
      <alignment horizontal="left"/>
    </xf>
    <xf numFmtId="0" fontId="4" fillId="0" borderId="0" xfId="0" applyFont="1"/>
    <xf numFmtId="14" fontId="2" fillId="0" borderId="0" xfId="0" applyNumberFormat="1" applyFo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44" fontId="10" fillId="0" borderId="0" xfId="1" applyFont="1"/>
    <xf numFmtId="44" fontId="9" fillId="0" borderId="0" xfId="1" applyFont="1" applyFill="1"/>
    <xf numFmtId="44" fontId="10" fillId="0" borderId="0" xfId="1" applyFont="1" applyFill="1"/>
    <xf numFmtId="44" fontId="9" fillId="0" borderId="0" xfId="1" applyFont="1" applyFill="1" applyAlignment="1">
      <alignment horizontal="center"/>
    </xf>
    <xf numFmtId="15" fontId="1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right"/>
    </xf>
    <xf numFmtId="164" fontId="4" fillId="0" borderId="0" xfId="0" applyNumberFormat="1" applyFont="1"/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left"/>
    </xf>
    <xf numFmtId="44" fontId="4" fillId="0" borderId="0" xfId="1" applyFont="1"/>
    <xf numFmtId="0" fontId="11" fillId="0" borderId="0" xfId="0" applyFont="1"/>
    <xf numFmtId="44" fontId="4" fillId="0" borderId="0" xfId="1" applyFont="1" applyFill="1"/>
    <xf numFmtId="49" fontId="4" fillId="0" borderId="0" xfId="0" applyNumberFormat="1" applyFont="1"/>
    <xf numFmtId="44" fontId="0" fillId="0" borderId="0" xfId="1" applyFont="1"/>
    <xf numFmtId="44" fontId="0" fillId="0" borderId="0" xfId="1" applyFont="1" applyFill="1"/>
    <xf numFmtId="14" fontId="0" fillId="0" borderId="0" xfId="0" applyNumberFormat="1"/>
    <xf numFmtId="44" fontId="0" fillId="0" borderId="0" xfId="0" applyNumberFormat="1"/>
    <xf numFmtId="166" fontId="0" fillId="0" borderId="0" xfId="1" applyNumberFormat="1" applyFont="1"/>
    <xf numFmtId="44" fontId="1" fillId="0" borderId="0" xfId="1" applyFont="1"/>
    <xf numFmtId="44" fontId="1" fillId="0" borderId="0" xfId="1" applyFont="1" applyFill="1"/>
    <xf numFmtId="0" fontId="0" fillId="0" borderId="0" xfId="1" applyNumberFormat="1" applyFont="1"/>
    <xf numFmtId="0" fontId="8" fillId="0" borderId="0" xfId="0" applyFont="1"/>
    <xf numFmtId="14" fontId="8" fillId="0" borderId="0" xfId="0" applyNumberFormat="1" applyFont="1"/>
    <xf numFmtId="44" fontId="8" fillId="0" borderId="0" xfId="1" applyFont="1"/>
    <xf numFmtId="44" fontId="2" fillId="0" borderId="0" xfId="1" applyFont="1"/>
    <xf numFmtId="44" fontId="8" fillId="0" borderId="0" xfId="0" applyNumberFormat="1" applyFont="1"/>
    <xf numFmtId="44" fontId="5" fillId="0" borderId="0" xfId="1" applyFont="1"/>
    <xf numFmtId="44" fontId="7" fillId="0" borderId="0" xfId="1" applyFont="1"/>
    <xf numFmtId="44" fontId="6" fillId="0" borderId="0" xfId="1" applyFont="1"/>
    <xf numFmtId="0" fontId="14" fillId="0" borderId="0" xfId="0" applyFont="1"/>
    <xf numFmtId="164" fontId="15" fillId="0" borderId="0" xfId="0" applyNumberFormat="1" applyFont="1" applyAlignment="1">
      <alignment horizontal="right"/>
    </xf>
    <xf numFmtId="0" fontId="15" fillId="0" borderId="0" xfId="0" applyFont="1"/>
    <xf numFmtId="164" fontId="15" fillId="0" borderId="0" xfId="0" applyNumberFormat="1" applyFont="1"/>
    <xf numFmtId="2" fontId="14" fillId="0" borderId="0" xfId="0" applyNumberFormat="1" applyFont="1"/>
    <xf numFmtId="2" fontId="16" fillId="0" borderId="0" xfId="0" applyNumberFormat="1" applyFont="1"/>
    <xf numFmtId="44" fontId="15" fillId="0" borderId="0" xfId="1" applyFont="1" applyFill="1"/>
    <xf numFmtId="44" fontId="15" fillId="0" borderId="0" xfId="1" applyFont="1"/>
    <xf numFmtId="3" fontId="15" fillId="0" borderId="0" xfId="0" applyNumberFormat="1" applyFont="1"/>
    <xf numFmtId="165" fontId="15" fillId="0" borderId="0" xfId="0" applyNumberFormat="1" applyFont="1"/>
    <xf numFmtId="0" fontId="16" fillId="0" borderId="0" xfId="0" applyFont="1"/>
    <xf numFmtId="164" fontId="14" fillId="0" borderId="0" xfId="0" applyNumberFormat="1" applyFont="1"/>
    <xf numFmtId="10" fontId="17" fillId="0" borderId="0" xfId="0" applyNumberFormat="1" applyFont="1"/>
    <xf numFmtId="2" fontId="17" fillId="0" borderId="0" xfId="0" applyNumberFormat="1" applyFont="1" applyAlignment="1">
      <alignment horizontal="right"/>
    </xf>
    <xf numFmtId="44" fontId="14" fillId="0" borderId="0" xfId="1" applyFont="1"/>
    <xf numFmtId="164" fontId="8" fillId="0" borderId="0" xfId="0" applyNumberFormat="1" applyFont="1"/>
    <xf numFmtId="44" fontId="3" fillId="2" borderId="0" xfId="1" applyFont="1" applyFill="1"/>
    <xf numFmtId="44" fontId="2" fillId="2" borderId="0" xfId="1" applyFont="1" applyFill="1"/>
    <xf numFmtId="44" fontId="0" fillId="3" borderId="0" xfId="1" applyFont="1" applyFill="1"/>
    <xf numFmtId="44" fontId="3" fillId="0" borderId="0" xfId="1" applyFont="1" applyFill="1"/>
    <xf numFmtId="44" fontId="14" fillId="0" borderId="0" xfId="1" applyFont="1" applyFill="1"/>
    <xf numFmtId="44" fontId="8" fillId="0" borderId="0" xfId="1" applyFont="1" applyFill="1"/>
    <xf numFmtId="44" fontId="2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7FBD2-4C87-42C9-92AB-C677B2B9AC67}">
  <dimension ref="A1:Q162"/>
  <sheetViews>
    <sheetView topLeftCell="A97" workbookViewId="0">
      <selection activeCell="D155" sqref="D155"/>
    </sheetView>
  </sheetViews>
  <sheetFormatPr defaultRowHeight="14.4" x14ac:dyDescent="0.3"/>
  <cols>
    <col min="1" max="1" width="13.6640625" customWidth="1"/>
    <col min="2" max="2" width="9" customWidth="1"/>
    <col min="3" max="3" width="41.33203125" customWidth="1"/>
    <col min="4" max="4" width="13.6640625" customWidth="1"/>
    <col min="5" max="5" width="11.5546875" customWidth="1"/>
    <col min="7" max="7" width="11.6640625" customWidth="1"/>
    <col min="9" max="9" width="12.44140625" customWidth="1"/>
    <col min="10" max="10" width="10.6640625" customWidth="1"/>
    <col min="11" max="11" width="19.33203125" customWidth="1"/>
    <col min="14" max="14" width="10.6640625" customWidth="1"/>
  </cols>
  <sheetData>
    <row r="1" spans="1:17" x14ac:dyDescent="0.3">
      <c r="A1" s="32" t="s">
        <v>197</v>
      </c>
      <c r="B1" s="33"/>
      <c r="C1" s="18"/>
      <c r="D1" s="34"/>
      <c r="E1" s="34"/>
      <c r="F1" s="34"/>
      <c r="G1" s="34"/>
      <c r="H1" s="35"/>
      <c r="I1" s="36"/>
      <c r="J1" s="18"/>
      <c r="K1" s="37"/>
      <c r="L1" s="38"/>
      <c r="M1" s="34"/>
      <c r="N1" s="34"/>
      <c r="O1" s="18"/>
      <c r="P1" s="34"/>
      <c r="Q1" s="18"/>
    </row>
    <row r="2" spans="1:17" x14ac:dyDescent="0.3">
      <c r="A2" s="32"/>
      <c r="B2" s="33"/>
      <c r="C2" s="18"/>
      <c r="D2" s="34"/>
      <c r="E2" s="34"/>
      <c r="F2" s="34"/>
      <c r="G2" s="34"/>
      <c r="H2" s="35"/>
      <c r="I2" s="36"/>
      <c r="J2" s="18"/>
      <c r="K2" s="37"/>
      <c r="L2" s="38"/>
      <c r="M2" s="34"/>
      <c r="N2" s="34"/>
      <c r="O2" s="18"/>
      <c r="P2" s="34"/>
      <c r="Q2" s="18"/>
    </row>
    <row r="3" spans="1:17" x14ac:dyDescent="0.3">
      <c r="A3" s="32" t="s">
        <v>0</v>
      </c>
      <c r="B3" s="33"/>
      <c r="C3" s="18" t="s">
        <v>78</v>
      </c>
      <c r="D3" s="34" t="s">
        <v>2</v>
      </c>
      <c r="E3" s="34" t="s">
        <v>3</v>
      </c>
      <c r="F3" s="34"/>
      <c r="G3" s="34" t="s">
        <v>4</v>
      </c>
      <c r="H3" s="35"/>
      <c r="I3" s="36" t="s">
        <v>79</v>
      </c>
      <c r="J3" s="18" t="s">
        <v>80</v>
      </c>
      <c r="K3" s="35" t="s">
        <v>81</v>
      </c>
      <c r="L3" s="38" t="s">
        <v>82</v>
      </c>
      <c r="M3" s="34" t="s">
        <v>50</v>
      </c>
      <c r="N3" s="34" t="s">
        <v>83</v>
      </c>
      <c r="O3" s="18" t="s">
        <v>84</v>
      </c>
      <c r="P3" s="34" t="s">
        <v>85</v>
      </c>
      <c r="Q3" s="18"/>
    </row>
    <row r="4" spans="1:17" x14ac:dyDescent="0.3">
      <c r="A4" s="39"/>
      <c r="B4" s="33"/>
      <c r="C4" s="18"/>
      <c r="D4" s="34"/>
      <c r="E4" s="34"/>
      <c r="F4" s="34"/>
      <c r="G4" s="34"/>
      <c r="H4" s="35"/>
      <c r="I4" s="36"/>
      <c r="J4" s="18"/>
      <c r="K4" s="37"/>
      <c r="L4" s="38"/>
      <c r="M4" s="40"/>
      <c r="N4" s="40"/>
      <c r="O4" s="18"/>
      <c r="P4" s="34">
        <v>8.41</v>
      </c>
      <c r="Q4" s="18" t="s">
        <v>86</v>
      </c>
    </row>
    <row r="5" spans="1:17" x14ac:dyDescent="0.3">
      <c r="A5" s="32">
        <v>45017</v>
      </c>
      <c r="B5" s="33"/>
      <c r="C5" s="41" t="s">
        <v>87</v>
      </c>
      <c r="D5" s="40"/>
      <c r="E5" s="42"/>
      <c r="F5" s="40"/>
      <c r="G5" s="56">
        <v>6606.38</v>
      </c>
      <c r="H5" s="43"/>
      <c r="I5" s="36"/>
      <c r="J5" s="18"/>
      <c r="K5" s="37"/>
      <c r="L5" s="18"/>
      <c r="M5" s="40"/>
      <c r="N5" s="40"/>
      <c r="O5" s="18"/>
      <c r="P5" s="34"/>
      <c r="Q5" s="18"/>
    </row>
    <row r="6" spans="1:17" x14ac:dyDescent="0.3">
      <c r="D6" s="44"/>
      <c r="E6" s="45"/>
      <c r="F6" s="44"/>
      <c r="G6" s="44"/>
      <c r="M6" s="44"/>
      <c r="N6" s="44"/>
    </row>
    <row r="7" spans="1:17" x14ac:dyDescent="0.3">
      <c r="A7" s="46">
        <v>45019</v>
      </c>
      <c r="C7" t="s">
        <v>103</v>
      </c>
      <c r="D7" s="44">
        <v>23</v>
      </c>
      <c r="E7" s="45"/>
      <c r="F7" s="44"/>
      <c r="G7" s="44">
        <f>SUM(G5-D7+E7)</f>
        <v>6583.38</v>
      </c>
      <c r="I7" s="46"/>
      <c r="M7" s="44"/>
      <c r="N7" s="44"/>
    </row>
    <row r="8" spans="1:17" x14ac:dyDescent="0.3">
      <c r="A8" s="46">
        <v>45019</v>
      </c>
      <c r="C8" t="s">
        <v>104</v>
      </c>
      <c r="D8" s="44">
        <v>98.6</v>
      </c>
      <c r="E8" s="45"/>
      <c r="F8" s="44"/>
      <c r="G8" s="44">
        <f>SUM(G7-D8+E8)</f>
        <v>6484.78</v>
      </c>
      <c r="I8" s="46"/>
      <c r="M8" s="44"/>
      <c r="N8" s="44"/>
    </row>
    <row r="9" spans="1:17" x14ac:dyDescent="0.3">
      <c r="A9" s="46">
        <v>45028</v>
      </c>
      <c r="C9" t="s">
        <v>105</v>
      </c>
      <c r="D9" s="44">
        <v>165</v>
      </c>
      <c r="E9" s="45"/>
      <c r="F9" s="44"/>
      <c r="G9" s="44">
        <f>SUM(G8-D9+E9)</f>
        <v>6319.78</v>
      </c>
      <c r="I9" s="46"/>
      <c r="M9" s="44"/>
      <c r="N9" s="44"/>
    </row>
    <row r="10" spans="1:17" x14ac:dyDescent="0.3">
      <c r="A10" s="46">
        <v>45028</v>
      </c>
      <c r="C10" t="s">
        <v>106</v>
      </c>
      <c r="D10" s="44">
        <v>241.69</v>
      </c>
      <c r="E10" s="45"/>
      <c r="F10" s="44"/>
      <c r="G10" s="44">
        <f t="shared" ref="G10:G74" si="0">SUM(G9-D10+E10)</f>
        <v>6078.09</v>
      </c>
      <c r="M10" s="44"/>
      <c r="N10" s="44"/>
    </row>
    <row r="11" spans="1:17" x14ac:dyDescent="0.3">
      <c r="A11" s="46">
        <v>45028</v>
      </c>
      <c r="C11" t="s">
        <v>107</v>
      </c>
      <c r="D11" s="44">
        <v>68.75</v>
      </c>
      <c r="E11" s="45"/>
      <c r="F11" s="44"/>
      <c r="G11" s="44">
        <f t="shared" si="0"/>
        <v>6009.34</v>
      </c>
      <c r="M11" s="44"/>
      <c r="N11" s="44"/>
    </row>
    <row r="12" spans="1:17" x14ac:dyDescent="0.3">
      <c r="A12" s="46">
        <v>45030</v>
      </c>
      <c r="C12" t="s">
        <v>108</v>
      </c>
      <c r="D12" s="44"/>
      <c r="E12" s="45">
        <v>8494.5</v>
      </c>
      <c r="F12" s="44"/>
      <c r="G12" s="44">
        <f t="shared" si="0"/>
        <v>14503.84</v>
      </c>
      <c r="M12" s="44"/>
      <c r="N12" s="44"/>
    </row>
    <row r="13" spans="1:17" x14ac:dyDescent="0.3">
      <c r="A13" s="46">
        <v>45034</v>
      </c>
      <c r="C13" t="s">
        <v>109</v>
      </c>
      <c r="D13" s="78">
        <v>13000</v>
      </c>
      <c r="E13" s="45"/>
      <c r="F13" s="44"/>
      <c r="G13" s="44">
        <f t="shared" si="0"/>
        <v>1503.8400000000001</v>
      </c>
      <c r="M13" s="44"/>
      <c r="N13" s="44"/>
    </row>
    <row r="14" spans="1:17" x14ac:dyDescent="0.3">
      <c r="A14" s="46">
        <v>45034</v>
      </c>
      <c r="C14" t="s">
        <v>110</v>
      </c>
      <c r="D14" s="44">
        <v>400</v>
      </c>
      <c r="E14" s="45"/>
      <c r="F14" s="44"/>
      <c r="G14" s="44">
        <f t="shared" si="0"/>
        <v>1103.8400000000001</v>
      </c>
      <c r="M14" s="44"/>
      <c r="N14" s="44"/>
    </row>
    <row r="15" spans="1:17" x14ac:dyDescent="0.3">
      <c r="A15" s="46">
        <v>45041</v>
      </c>
      <c r="C15" t="s">
        <v>112</v>
      </c>
      <c r="D15" s="44">
        <v>230</v>
      </c>
      <c r="E15" s="45"/>
      <c r="F15" s="44"/>
      <c r="G15" s="44">
        <f t="shared" si="0"/>
        <v>873.84000000000015</v>
      </c>
      <c r="M15" s="44"/>
      <c r="N15" s="44"/>
    </row>
    <row r="16" spans="1:17" x14ac:dyDescent="0.3">
      <c r="A16" s="46">
        <v>45041</v>
      </c>
      <c r="C16" t="s">
        <v>113</v>
      </c>
      <c r="D16" s="44">
        <v>21.9</v>
      </c>
      <c r="E16" s="45"/>
      <c r="G16" s="44">
        <f t="shared" si="0"/>
        <v>851.94000000000017</v>
      </c>
      <c r="M16" s="44"/>
      <c r="N16" s="44"/>
    </row>
    <row r="17" spans="1:14" x14ac:dyDescent="0.3">
      <c r="A17" s="46">
        <v>45048</v>
      </c>
      <c r="C17" t="s">
        <v>123</v>
      </c>
      <c r="D17" s="44">
        <v>91.28</v>
      </c>
      <c r="E17" s="45"/>
      <c r="F17" s="44"/>
      <c r="G17" s="44">
        <f t="shared" si="0"/>
        <v>760.6600000000002</v>
      </c>
      <c r="M17" s="44"/>
      <c r="N17" s="44"/>
    </row>
    <row r="18" spans="1:14" x14ac:dyDescent="0.3">
      <c r="A18" s="46">
        <v>45048</v>
      </c>
      <c r="C18" t="s">
        <v>103</v>
      </c>
      <c r="D18" s="44">
        <v>22.8</v>
      </c>
      <c r="E18" s="45"/>
      <c r="F18" s="44"/>
      <c r="G18" s="44">
        <f t="shared" si="0"/>
        <v>737.86000000000024</v>
      </c>
      <c r="M18" s="44"/>
      <c r="N18" s="44"/>
    </row>
    <row r="19" spans="1:14" x14ac:dyDescent="0.3">
      <c r="A19" s="46">
        <v>45048</v>
      </c>
      <c r="C19" t="s">
        <v>104</v>
      </c>
      <c r="D19" s="44">
        <v>109.6</v>
      </c>
      <c r="E19" s="45"/>
      <c r="F19" s="44"/>
      <c r="G19" s="44">
        <f t="shared" si="0"/>
        <v>628.26000000000022</v>
      </c>
      <c r="M19" s="44"/>
      <c r="N19" s="44"/>
    </row>
    <row r="20" spans="1:14" x14ac:dyDescent="0.3">
      <c r="A20" s="46">
        <v>45048</v>
      </c>
      <c r="C20" t="s">
        <v>124</v>
      </c>
      <c r="D20" s="44">
        <v>439.13</v>
      </c>
      <c r="E20" s="45"/>
      <c r="F20" s="44"/>
      <c r="G20" s="44">
        <f t="shared" si="0"/>
        <v>189.13000000000022</v>
      </c>
      <c r="M20" s="44"/>
      <c r="N20" s="44"/>
    </row>
    <row r="21" spans="1:14" x14ac:dyDescent="0.3">
      <c r="A21" s="46">
        <v>45061</v>
      </c>
      <c r="C21" t="s">
        <v>125</v>
      </c>
      <c r="D21" s="44"/>
      <c r="E21" s="45">
        <v>1500</v>
      </c>
      <c r="F21" s="44"/>
      <c r="G21" s="44">
        <f t="shared" si="0"/>
        <v>1689.13</v>
      </c>
      <c r="M21" s="44"/>
      <c r="N21" s="44"/>
    </row>
    <row r="22" spans="1:14" x14ac:dyDescent="0.3">
      <c r="A22" s="46">
        <v>45064</v>
      </c>
      <c r="C22" t="s">
        <v>125</v>
      </c>
      <c r="D22" s="44"/>
      <c r="E22" s="44">
        <v>2500</v>
      </c>
      <c r="F22" s="44"/>
      <c r="G22" s="44">
        <f t="shared" si="0"/>
        <v>4189.13</v>
      </c>
      <c r="M22" s="44"/>
      <c r="N22" s="44"/>
    </row>
    <row r="23" spans="1:14" x14ac:dyDescent="0.3">
      <c r="A23" s="46">
        <v>45064</v>
      </c>
      <c r="C23" t="s">
        <v>126</v>
      </c>
      <c r="D23" s="44">
        <v>75</v>
      </c>
      <c r="E23" s="45"/>
      <c r="F23" s="44"/>
      <c r="G23" s="44">
        <f t="shared" si="0"/>
        <v>4114.13</v>
      </c>
      <c r="M23" s="44"/>
      <c r="N23" s="44"/>
    </row>
    <row r="24" spans="1:14" x14ac:dyDescent="0.3">
      <c r="A24" s="46">
        <v>45064</v>
      </c>
      <c r="C24" t="s">
        <v>127</v>
      </c>
      <c r="D24" s="44">
        <v>300</v>
      </c>
      <c r="E24" s="45"/>
      <c r="F24" s="44"/>
      <c r="G24" s="44">
        <f t="shared" si="0"/>
        <v>3814.13</v>
      </c>
      <c r="I24" s="46"/>
      <c r="M24" s="44"/>
      <c r="N24" s="44"/>
    </row>
    <row r="25" spans="1:14" x14ac:dyDescent="0.3">
      <c r="A25" s="46">
        <v>45064</v>
      </c>
      <c r="C25" t="s">
        <v>105</v>
      </c>
      <c r="D25" s="44">
        <v>132</v>
      </c>
      <c r="E25" s="45"/>
      <c r="F25" s="44"/>
      <c r="G25" s="44">
        <f t="shared" si="0"/>
        <v>3682.13</v>
      </c>
      <c r="M25" s="44"/>
      <c r="N25" s="44"/>
    </row>
    <row r="26" spans="1:14" x14ac:dyDescent="0.3">
      <c r="A26" s="46">
        <v>45064</v>
      </c>
      <c r="C26" t="s">
        <v>112</v>
      </c>
      <c r="D26" s="44">
        <v>360</v>
      </c>
      <c r="E26" s="45"/>
      <c r="F26" s="44"/>
      <c r="G26" s="44">
        <f t="shared" si="0"/>
        <v>3322.13</v>
      </c>
      <c r="M26" s="44"/>
      <c r="N26" s="44"/>
    </row>
    <row r="27" spans="1:14" x14ac:dyDescent="0.3">
      <c r="A27" s="46">
        <v>45064</v>
      </c>
      <c r="C27" t="s">
        <v>107</v>
      </c>
      <c r="D27" s="44">
        <v>92.11</v>
      </c>
      <c r="E27" s="45"/>
      <c r="F27" s="44"/>
      <c r="G27" s="44">
        <f t="shared" si="0"/>
        <v>3230.02</v>
      </c>
      <c r="M27" s="44"/>
      <c r="N27" s="44"/>
    </row>
    <row r="28" spans="1:14" x14ac:dyDescent="0.3">
      <c r="A28" s="46">
        <v>45071</v>
      </c>
      <c r="C28" t="s">
        <v>113</v>
      </c>
      <c r="D28" s="44">
        <v>48.9</v>
      </c>
      <c r="E28" s="45"/>
      <c r="F28" s="44"/>
      <c r="G28" s="44">
        <f t="shared" si="0"/>
        <v>3181.12</v>
      </c>
      <c r="M28" s="44"/>
      <c r="N28" s="44"/>
    </row>
    <row r="29" spans="1:14" x14ac:dyDescent="0.3">
      <c r="A29" s="46">
        <v>45071</v>
      </c>
      <c r="C29" t="s">
        <v>128</v>
      </c>
      <c r="D29" s="44">
        <v>1608.13</v>
      </c>
      <c r="E29" s="45"/>
      <c r="F29" s="44"/>
      <c r="G29" s="44">
        <f t="shared" si="0"/>
        <v>1572.9899999999998</v>
      </c>
      <c r="I29" s="46">
        <v>45061</v>
      </c>
      <c r="J29">
        <v>783572984</v>
      </c>
      <c r="K29" s="44" t="s">
        <v>129</v>
      </c>
      <c r="L29" s="44" t="s">
        <v>130</v>
      </c>
      <c r="M29" s="44">
        <v>268.02</v>
      </c>
      <c r="N29" s="44">
        <v>1340.11</v>
      </c>
    </row>
    <row r="30" spans="1:14" x14ac:dyDescent="0.3">
      <c r="A30" s="46">
        <v>45078</v>
      </c>
      <c r="C30" t="s">
        <v>123</v>
      </c>
      <c r="D30" s="44">
        <v>91.28</v>
      </c>
      <c r="E30" s="45"/>
      <c r="F30" s="44"/>
      <c r="G30" s="44">
        <f t="shared" si="0"/>
        <v>1481.7099999999998</v>
      </c>
      <c r="M30" s="44"/>
      <c r="N30" s="44"/>
    </row>
    <row r="31" spans="1:14" x14ac:dyDescent="0.3">
      <c r="A31" s="46">
        <v>45078</v>
      </c>
      <c r="C31" t="s">
        <v>103</v>
      </c>
      <c r="D31" s="44">
        <v>22.8</v>
      </c>
      <c r="E31" s="45"/>
      <c r="F31" s="44"/>
      <c r="G31" s="44">
        <f t="shared" si="0"/>
        <v>1458.9099999999999</v>
      </c>
      <c r="M31" s="44"/>
      <c r="N31" s="44"/>
    </row>
    <row r="32" spans="1:14" x14ac:dyDescent="0.3">
      <c r="A32" s="46">
        <v>45078</v>
      </c>
      <c r="C32" t="s">
        <v>104</v>
      </c>
      <c r="D32" s="44">
        <v>129</v>
      </c>
      <c r="E32" s="45"/>
      <c r="F32" s="44"/>
      <c r="G32" s="44">
        <f t="shared" si="0"/>
        <v>1329.9099999999999</v>
      </c>
      <c r="M32" s="44"/>
      <c r="N32" s="44"/>
    </row>
    <row r="33" spans="1:14" x14ac:dyDescent="0.3">
      <c r="A33" s="46">
        <v>45078</v>
      </c>
      <c r="C33" t="s">
        <v>124</v>
      </c>
      <c r="D33" s="44">
        <v>516.21</v>
      </c>
      <c r="E33" s="45"/>
      <c r="F33" s="44"/>
      <c r="G33" s="44">
        <f t="shared" si="0"/>
        <v>813.69999999999982</v>
      </c>
      <c r="M33" s="44"/>
      <c r="N33" s="44"/>
    </row>
    <row r="34" spans="1:14" x14ac:dyDescent="0.3">
      <c r="A34" s="46">
        <v>45085</v>
      </c>
      <c r="C34" t="s">
        <v>112</v>
      </c>
      <c r="D34" s="44">
        <v>360</v>
      </c>
      <c r="E34" s="45"/>
      <c r="F34" s="44"/>
      <c r="G34" s="44">
        <f t="shared" si="0"/>
        <v>453.69999999999982</v>
      </c>
      <c r="I34" s="46"/>
      <c r="M34" s="44"/>
      <c r="N34" s="44"/>
    </row>
    <row r="35" spans="1:14" x14ac:dyDescent="0.3">
      <c r="A35" s="46">
        <v>45085</v>
      </c>
      <c r="C35" t="s">
        <v>105</v>
      </c>
      <c r="D35" s="44">
        <v>132</v>
      </c>
      <c r="E35" s="45"/>
      <c r="F35" s="44"/>
      <c r="G35" s="44">
        <f t="shared" si="0"/>
        <v>321.69999999999982</v>
      </c>
      <c r="M35" s="44"/>
      <c r="N35" s="44"/>
    </row>
    <row r="36" spans="1:14" x14ac:dyDescent="0.3">
      <c r="A36" s="46">
        <v>45091</v>
      </c>
      <c r="C36" t="s">
        <v>125</v>
      </c>
      <c r="D36" s="44"/>
      <c r="E36" s="45">
        <v>6000</v>
      </c>
      <c r="F36" s="44"/>
      <c r="G36" s="44">
        <f t="shared" si="0"/>
        <v>6321.7</v>
      </c>
      <c r="M36" s="44"/>
      <c r="N36" s="44"/>
    </row>
    <row r="37" spans="1:14" x14ac:dyDescent="0.3">
      <c r="A37" s="46">
        <v>45091</v>
      </c>
      <c r="C37" t="s">
        <v>134</v>
      </c>
      <c r="D37" s="44"/>
      <c r="E37" s="45">
        <v>134.66999999999999</v>
      </c>
      <c r="F37" s="44"/>
      <c r="G37" s="44">
        <f t="shared" si="0"/>
        <v>6456.37</v>
      </c>
      <c r="M37" s="44"/>
      <c r="N37" s="44"/>
    </row>
    <row r="38" spans="1:14" x14ac:dyDescent="0.3">
      <c r="A38" s="46">
        <v>45091</v>
      </c>
      <c r="C38" t="s">
        <v>135</v>
      </c>
      <c r="D38" s="44">
        <v>4470</v>
      </c>
      <c r="E38" s="45"/>
      <c r="F38" s="44"/>
      <c r="G38" s="44">
        <f t="shared" si="0"/>
        <v>1986.37</v>
      </c>
      <c r="I38" s="46">
        <v>45089</v>
      </c>
      <c r="J38">
        <v>992153209</v>
      </c>
      <c r="K38" t="s">
        <v>137</v>
      </c>
      <c r="L38" t="s">
        <v>130</v>
      </c>
      <c r="M38" s="44">
        <v>745</v>
      </c>
      <c r="N38" s="44">
        <v>3725</v>
      </c>
    </row>
    <row r="39" spans="1:14" x14ac:dyDescent="0.3">
      <c r="A39" s="46">
        <v>45091</v>
      </c>
      <c r="C39" t="s">
        <v>136</v>
      </c>
      <c r="D39" s="44">
        <v>273</v>
      </c>
      <c r="E39" s="45"/>
      <c r="F39" s="44"/>
      <c r="G39" s="44">
        <f t="shared" si="0"/>
        <v>1713.37</v>
      </c>
      <c r="I39" s="46">
        <v>45077</v>
      </c>
      <c r="J39">
        <v>137402293</v>
      </c>
      <c r="K39" t="s">
        <v>138</v>
      </c>
      <c r="L39" t="s">
        <v>130</v>
      </c>
      <c r="M39" s="44">
        <v>45.5</v>
      </c>
      <c r="N39" s="44">
        <v>227.5</v>
      </c>
    </row>
    <row r="40" spans="1:14" x14ac:dyDescent="0.3">
      <c r="A40" s="46">
        <v>45091</v>
      </c>
      <c r="C40" t="s">
        <v>128</v>
      </c>
      <c r="D40" s="44">
        <v>454.3</v>
      </c>
      <c r="E40" s="45"/>
      <c r="F40" s="44"/>
      <c r="G40" s="44">
        <f t="shared" si="0"/>
        <v>1259.07</v>
      </c>
      <c r="I40" s="46">
        <v>45077</v>
      </c>
      <c r="J40">
        <v>783572984</v>
      </c>
      <c r="K40" t="s">
        <v>139</v>
      </c>
      <c r="L40" t="s">
        <v>130</v>
      </c>
      <c r="M40" s="44">
        <v>75.72</v>
      </c>
      <c r="N40" s="44">
        <v>378.58</v>
      </c>
    </row>
    <row r="41" spans="1:14" x14ac:dyDescent="0.3">
      <c r="A41" s="46">
        <v>45091</v>
      </c>
      <c r="C41" t="s">
        <v>107</v>
      </c>
      <c r="D41" s="44">
        <v>71.56</v>
      </c>
      <c r="E41" s="45"/>
      <c r="F41" s="44"/>
      <c r="G41" s="44">
        <f t="shared" si="0"/>
        <v>1187.51</v>
      </c>
      <c r="M41" s="44"/>
      <c r="N41" s="44"/>
    </row>
    <row r="42" spans="1:14" x14ac:dyDescent="0.3">
      <c r="A42" s="46">
        <v>45096</v>
      </c>
      <c r="C42" t="s">
        <v>113</v>
      </c>
      <c r="D42" s="44">
        <v>21.9</v>
      </c>
      <c r="E42" s="45"/>
      <c r="F42" s="44"/>
      <c r="G42" s="44">
        <f t="shared" si="0"/>
        <v>1165.6099999999999</v>
      </c>
      <c r="M42" s="44"/>
      <c r="N42" s="44"/>
    </row>
    <row r="43" spans="1:14" x14ac:dyDescent="0.3">
      <c r="A43" s="46">
        <v>45099</v>
      </c>
      <c r="C43" t="s">
        <v>112</v>
      </c>
      <c r="D43" s="44">
        <v>180</v>
      </c>
      <c r="E43" s="45"/>
      <c r="F43" s="44"/>
      <c r="G43" s="44">
        <f t="shared" si="0"/>
        <v>985.6099999999999</v>
      </c>
      <c r="M43" s="44"/>
      <c r="N43" s="44"/>
    </row>
    <row r="44" spans="1:14" x14ac:dyDescent="0.3">
      <c r="A44" s="46">
        <v>45107</v>
      </c>
      <c r="C44" t="s">
        <v>141</v>
      </c>
      <c r="D44" s="44">
        <v>18</v>
      </c>
      <c r="E44" s="45"/>
      <c r="F44" s="44"/>
      <c r="G44" s="44">
        <f t="shared" si="0"/>
        <v>967.6099999999999</v>
      </c>
      <c r="M44" s="44"/>
      <c r="N44" s="44"/>
    </row>
    <row r="45" spans="1:14" x14ac:dyDescent="0.3">
      <c r="A45" s="46">
        <v>45110</v>
      </c>
      <c r="C45" t="s">
        <v>123</v>
      </c>
      <c r="D45" s="44">
        <v>91.28</v>
      </c>
      <c r="E45" s="45"/>
      <c r="F45" s="44"/>
      <c r="G45" s="44">
        <f t="shared" si="0"/>
        <v>876.32999999999993</v>
      </c>
      <c r="M45" s="44"/>
      <c r="N45" s="44"/>
    </row>
    <row r="46" spans="1:14" x14ac:dyDescent="0.3">
      <c r="A46" s="46">
        <v>45110</v>
      </c>
      <c r="C46" t="s">
        <v>103</v>
      </c>
      <c r="D46" s="44">
        <v>22.8</v>
      </c>
      <c r="E46" s="45"/>
      <c r="F46" s="44"/>
      <c r="G46" s="44">
        <f t="shared" si="0"/>
        <v>853.53</v>
      </c>
      <c r="M46" s="44"/>
      <c r="N46" s="44"/>
    </row>
    <row r="47" spans="1:14" x14ac:dyDescent="0.3">
      <c r="A47" s="46">
        <v>45110</v>
      </c>
      <c r="C47" t="s">
        <v>104</v>
      </c>
      <c r="D47" s="44">
        <v>109.6</v>
      </c>
      <c r="E47" s="45"/>
      <c r="F47" s="44"/>
      <c r="G47" s="44">
        <f t="shared" si="0"/>
        <v>743.93</v>
      </c>
      <c r="L47" s="48"/>
      <c r="M47" s="44"/>
      <c r="N47" s="44"/>
    </row>
    <row r="48" spans="1:14" x14ac:dyDescent="0.3">
      <c r="A48" s="46">
        <v>45110</v>
      </c>
      <c r="C48" t="s">
        <v>124</v>
      </c>
      <c r="D48" s="44">
        <v>439.13</v>
      </c>
      <c r="E48" s="45"/>
      <c r="F48" s="44"/>
      <c r="G48" s="44">
        <f t="shared" si="0"/>
        <v>304.79999999999995</v>
      </c>
      <c r="I48" s="46"/>
      <c r="M48" s="44"/>
      <c r="N48" s="44"/>
    </row>
    <row r="49" spans="1:14" x14ac:dyDescent="0.3">
      <c r="A49" s="46">
        <v>45112</v>
      </c>
      <c r="C49" t="s">
        <v>143</v>
      </c>
      <c r="D49" s="44">
        <v>35</v>
      </c>
      <c r="E49" s="45"/>
      <c r="F49" s="44"/>
      <c r="G49" s="44">
        <f t="shared" si="0"/>
        <v>269.79999999999995</v>
      </c>
      <c r="M49" s="44"/>
      <c r="N49" s="44"/>
    </row>
    <row r="50" spans="1:14" x14ac:dyDescent="0.3">
      <c r="A50" s="46">
        <v>45112</v>
      </c>
      <c r="C50" t="s">
        <v>143</v>
      </c>
      <c r="D50" s="44">
        <v>1</v>
      </c>
      <c r="E50" s="45"/>
      <c r="F50" s="44"/>
      <c r="G50" s="44">
        <f t="shared" si="0"/>
        <v>268.79999999999995</v>
      </c>
      <c r="I50" s="46"/>
      <c r="M50" s="44"/>
      <c r="N50" s="44"/>
    </row>
    <row r="51" spans="1:14" x14ac:dyDescent="0.3">
      <c r="A51" s="46">
        <v>45112</v>
      </c>
      <c r="C51" t="s">
        <v>144</v>
      </c>
      <c r="D51" s="44">
        <v>50</v>
      </c>
      <c r="E51" s="45"/>
      <c r="F51" s="44"/>
      <c r="G51" s="44">
        <f t="shared" si="0"/>
        <v>218.79999999999995</v>
      </c>
      <c r="M51" s="44"/>
      <c r="N51" s="44"/>
    </row>
    <row r="52" spans="1:14" x14ac:dyDescent="0.3">
      <c r="A52" s="46">
        <v>45113</v>
      </c>
      <c r="C52" t="s">
        <v>147</v>
      </c>
      <c r="D52" s="44"/>
      <c r="E52" s="45">
        <v>1000</v>
      </c>
      <c r="F52" s="44"/>
      <c r="G52" s="44">
        <f t="shared" si="0"/>
        <v>1218.8</v>
      </c>
      <c r="M52" s="44"/>
      <c r="N52" s="44"/>
    </row>
    <row r="53" spans="1:14" x14ac:dyDescent="0.3">
      <c r="A53" s="46">
        <v>45113</v>
      </c>
      <c r="C53" t="s">
        <v>112</v>
      </c>
      <c r="D53" s="44">
        <v>230</v>
      </c>
      <c r="E53" s="45"/>
      <c r="F53" s="44"/>
      <c r="G53" s="44">
        <f t="shared" si="0"/>
        <v>988.8</v>
      </c>
      <c r="M53" s="44"/>
      <c r="N53" s="44"/>
    </row>
    <row r="54" spans="1:14" x14ac:dyDescent="0.3">
      <c r="A54" s="46">
        <v>45117</v>
      </c>
      <c r="C54" t="s">
        <v>105</v>
      </c>
      <c r="D54" s="44">
        <v>165</v>
      </c>
      <c r="E54" s="45"/>
      <c r="F54" s="44"/>
      <c r="G54" s="44">
        <f t="shared" si="0"/>
        <v>823.8</v>
      </c>
      <c r="M54" s="44"/>
      <c r="N54" s="44"/>
    </row>
    <row r="55" spans="1:14" x14ac:dyDescent="0.3">
      <c r="A55" s="46">
        <v>45117</v>
      </c>
      <c r="C55" t="s">
        <v>147</v>
      </c>
      <c r="D55" s="44"/>
      <c r="E55" s="45">
        <v>6000</v>
      </c>
      <c r="F55" s="44"/>
      <c r="G55" s="44">
        <f t="shared" si="0"/>
        <v>6823.8</v>
      </c>
      <c r="M55" s="44"/>
      <c r="N55" s="44"/>
    </row>
    <row r="56" spans="1:14" x14ac:dyDescent="0.3">
      <c r="A56" s="46">
        <v>45119</v>
      </c>
      <c r="C56" t="s">
        <v>107</v>
      </c>
      <c r="D56" s="44">
        <v>98.98</v>
      </c>
      <c r="E56" s="45"/>
      <c r="F56" s="44"/>
      <c r="G56" s="44">
        <f t="shared" si="0"/>
        <v>6724.8200000000006</v>
      </c>
      <c r="I56" s="46">
        <v>45119</v>
      </c>
      <c r="J56">
        <v>190023639</v>
      </c>
      <c r="K56" t="s">
        <v>152</v>
      </c>
      <c r="L56" t="s">
        <v>130</v>
      </c>
      <c r="M56" s="44">
        <v>6</v>
      </c>
      <c r="N56" s="44">
        <v>29.99</v>
      </c>
    </row>
    <row r="57" spans="1:14" x14ac:dyDescent="0.3">
      <c r="A57" s="46">
        <v>45119</v>
      </c>
      <c r="C57" t="s">
        <v>149</v>
      </c>
      <c r="D57" s="44">
        <v>6160.44</v>
      </c>
      <c r="E57" s="45"/>
      <c r="F57" s="44"/>
      <c r="G57" s="44">
        <f t="shared" si="0"/>
        <v>564.38000000000102</v>
      </c>
      <c r="M57" s="44"/>
      <c r="N57" s="44"/>
    </row>
    <row r="58" spans="1:14" x14ac:dyDescent="0.3">
      <c r="A58" s="46">
        <v>45119</v>
      </c>
      <c r="C58" t="s">
        <v>150</v>
      </c>
      <c r="D58" s="44"/>
      <c r="E58" s="45">
        <v>1337.35</v>
      </c>
      <c r="F58" s="44"/>
      <c r="G58" s="44">
        <f t="shared" si="0"/>
        <v>1901.7300000000009</v>
      </c>
      <c r="M58" s="44"/>
      <c r="N58" s="44"/>
    </row>
    <row r="59" spans="1:14" x14ac:dyDescent="0.3">
      <c r="A59" s="46">
        <v>45119</v>
      </c>
      <c r="C59" t="s">
        <v>149</v>
      </c>
      <c r="D59" s="44">
        <v>0.04</v>
      </c>
      <c r="E59" s="45"/>
      <c r="F59" s="44"/>
      <c r="G59" s="44">
        <f t="shared" si="0"/>
        <v>1901.690000000001</v>
      </c>
      <c r="M59" s="44"/>
      <c r="N59" s="44"/>
    </row>
    <row r="60" spans="1:14" x14ac:dyDescent="0.3">
      <c r="A60" s="46">
        <v>45128</v>
      </c>
      <c r="C60" t="s">
        <v>155</v>
      </c>
      <c r="D60" s="44">
        <v>45</v>
      </c>
      <c r="E60" s="45"/>
      <c r="F60" s="44"/>
      <c r="G60" s="44">
        <f t="shared" si="0"/>
        <v>1856.690000000001</v>
      </c>
      <c r="M60" s="44"/>
      <c r="N60" s="44"/>
    </row>
    <row r="61" spans="1:14" x14ac:dyDescent="0.3">
      <c r="A61" s="46">
        <v>45128</v>
      </c>
      <c r="C61" t="s">
        <v>157</v>
      </c>
      <c r="D61" s="44">
        <v>80</v>
      </c>
      <c r="E61" s="45"/>
      <c r="F61" s="44"/>
      <c r="G61" s="44">
        <f t="shared" si="0"/>
        <v>1776.690000000001</v>
      </c>
      <c r="I61" s="46"/>
      <c r="M61" s="44"/>
      <c r="N61" s="44"/>
    </row>
    <row r="62" spans="1:14" x14ac:dyDescent="0.3">
      <c r="A62" s="46">
        <v>45138</v>
      </c>
      <c r="C62" t="s">
        <v>112</v>
      </c>
      <c r="D62" s="44">
        <v>230</v>
      </c>
      <c r="E62" s="45"/>
      <c r="F62" s="44"/>
      <c r="G62" s="44">
        <f t="shared" si="0"/>
        <v>1546.690000000001</v>
      </c>
      <c r="I62" s="46"/>
      <c r="M62" s="44"/>
      <c r="N62" s="44"/>
    </row>
    <row r="63" spans="1:14" x14ac:dyDescent="0.3">
      <c r="A63" s="46">
        <v>45138</v>
      </c>
      <c r="C63" t="s">
        <v>158</v>
      </c>
      <c r="D63" s="44">
        <v>40</v>
      </c>
      <c r="E63" s="45"/>
      <c r="F63" s="44"/>
      <c r="G63" s="44">
        <f t="shared" si="0"/>
        <v>1506.690000000001</v>
      </c>
      <c r="M63" s="44"/>
      <c r="N63" s="44"/>
    </row>
    <row r="64" spans="1:14" x14ac:dyDescent="0.3">
      <c r="A64" s="46">
        <v>45139</v>
      </c>
      <c r="C64" t="s">
        <v>123</v>
      </c>
      <c r="D64" s="44">
        <v>91.28</v>
      </c>
      <c r="E64" s="45"/>
      <c r="F64" s="44"/>
      <c r="G64" s="44">
        <f t="shared" si="0"/>
        <v>1415.410000000001</v>
      </c>
      <c r="I64" s="46"/>
      <c r="M64" s="44"/>
      <c r="N64" s="44"/>
    </row>
    <row r="65" spans="1:14" x14ac:dyDescent="0.3">
      <c r="A65" s="46">
        <v>45139</v>
      </c>
      <c r="C65" t="s">
        <v>103</v>
      </c>
      <c r="D65" s="44">
        <v>22.8</v>
      </c>
      <c r="E65" s="45"/>
      <c r="F65" s="44"/>
      <c r="G65" s="44">
        <f t="shared" si="0"/>
        <v>1392.610000000001</v>
      </c>
      <c r="M65" s="44"/>
      <c r="N65" s="44"/>
    </row>
    <row r="66" spans="1:14" x14ac:dyDescent="0.3">
      <c r="A66" s="46">
        <v>45139</v>
      </c>
      <c r="C66" t="s">
        <v>104</v>
      </c>
      <c r="D66" s="44">
        <v>109.8</v>
      </c>
      <c r="E66" s="45"/>
      <c r="F66" s="44"/>
      <c r="G66" s="44">
        <f t="shared" si="0"/>
        <v>1282.8100000000011</v>
      </c>
      <c r="M66" s="44"/>
      <c r="N66" s="44"/>
    </row>
    <row r="67" spans="1:14" x14ac:dyDescent="0.3">
      <c r="A67" s="46">
        <v>45139</v>
      </c>
      <c r="C67" t="s">
        <v>124</v>
      </c>
      <c r="D67" s="44">
        <v>464.93</v>
      </c>
      <c r="E67" s="45"/>
      <c r="F67" s="44"/>
      <c r="G67" s="44">
        <f t="shared" si="0"/>
        <v>817.88000000000102</v>
      </c>
      <c r="M67" s="44"/>
      <c r="N67" s="44"/>
    </row>
    <row r="68" spans="1:14" x14ac:dyDescent="0.3">
      <c r="A68" s="46">
        <v>45145</v>
      </c>
      <c r="C68" t="s">
        <v>105</v>
      </c>
      <c r="D68" s="44">
        <v>132</v>
      </c>
      <c r="E68" s="45"/>
      <c r="F68" s="44"/>
      <c r="G68" s="44">
        <f t="shared" si="0"/>
        <v>685.88000000000102</v>
      </c>
      <c r="M68" s="44"/>
      <c r="N68" s="44"/>
    </row>
    <row r="69" spans="1:14" x14ac:dyDescent="0.3">
      <c r="A69" s="46">
        <v>45146</v>
      </c>
      <c r="C69" t="s">
        <v>107</v>
      </c>
      <c r="D69" s="44">
        <v>42.89</v>
      </c>
      <c r="E69" s="45"/>
      <c r="F69" s="44"/>
      <c r="G69" s="44">
        <f t="shared" si="0"/>
        <v>642.99000000000103</v>
      </c>
      <c r="I69" s="46">
        <v>45140</v>
      </c>
      <c r="J69">
        <v>190023639</v>
      </c>
      <c r="K69" t="s">
        <v>162</v>
      </c>
      <c r="L69" t="s">
        <v>130</v>
      </c>
      <c r="M69" s="44">
        <v>1.67</v>
      </c>
      <c r="N69" s="44">
        <v>8.32</v>
      </c>
    </row>
    <row r="70" spans="1:14" x14ac:dyDescent="0.3">
      <c r="A70" s="46">
        <v>45167</v>
      </c>
      <c r="C70" t="s">
        <v>147</v>
      </c>
      <c r="D70" s="44"/>
      <c r="E70" s="45">
        <v>1000</v>
      </c>
      <c r="F70" s="44"/>
      <c r="G70" s="44">
        <f t="shared" si="0"/>
        <v>1642.9900000000011</v>
      </c>
      <c r="M70" s="44"/>
      <c r="N70" s="44"/>
    </row>
    <row r="71" spans="1:14" x14ac:dyDescent="0.3">
      <c r="A71" s="46">
        <v>45167</v>
      </c>
      <c r="C71" t="s">
        <v>112</v>
      </c>
      <c r="D71" s="44">
        <v>230</v>
      </c>
      <c r="E71" s="46"/>
      <c r="F71" s="44"/>
      <c r="G71" s="44">
        <f t="shared" si="0"/>
        <v>1412.9900000000011</v>
      </c>
      <c r="M71" s="44"/>
      <c r="N71" s="44"/>
    </row>
    <row r="72" spans="1:14" x14ac:dyDescent="0.3">
      <c r="A72" s="46">
        <v>45167</v>
      </c>
      <c r="C72" t="s">
        <v>112</v>
      </c>
      <c r="D72" s="44">
        <v>255</v>
      </c>
      <c r="E72" s="45"/>
      <c r="F72" s="44"/>
      <c r="G72" s="44">
        <f t="shared" si="0"/>
        <v>1157.9900000000011</v>
      </c>
      <c r="M72" s="44"/>
      <c r="N72" s="44"/>
    </row>
    <row r="73" spans="1:14" x14ac:dyDescent="0.3">
      <c r="A73" s="46">
        <v>45168</v>
      </c>
      <c r="C73" t="s">
        <v>163</v>
      </c>
      <c r="D73" s="44">
        <v>92</v>
      </c>
      <c r="E73" s="45"/>
      <c r="F73" s="44"/>
      <c r="G73" s="44">
        <f t="shared" si="0"/>
        <v>1065.9900000000011</v>
      </c>
      <c r="M73" s="44"/>
      <c r="N73" s="44"/>
    </row>
    <row r="74" spans="1:14" x14ac:dyDescent="0.3">
      <c r="A74" s="46">
        <v>45170</v>
      </c>
      <c r="C74" t="s">
        <v>123</v>
      </c>
      <c r="D74" s="44">
        <v>68.48</v>
      </c>
      <c r="E74" s="45"/>
      <c r="F74" s="44"/>
      <c r="G74" s="44">
        <f t="shared" si="0"/>
        <v>997.51000000000113</v>
      </c>
      <c r="J74" s="44"/>
      <c r="M74" s="44"/>
      <c r="N74" s="44"/>
    </row>
    <row r="75" spans="1:14" x14ac:dyDescent="0.3">
      <c r="A75" s="46">
        <v>45170</v>
      </c>
      <c r="C75" t="s">
        <v>103</v>
      </c>
      <c r="D75" s="44">
        <v>45.6</v>
      </c>
      <c r="E75" s="45"/>
      <c r="F75" s="44"/>
      <c r="G75" s="44">
        <f t="shared" ref="G75:G138" si="1">SUM(G74-D75+E75)</f>
        <v>951.91000000000111</v>
      </c>
      <c r="M75" s="44"/>
      <c r="N75" s="44"/>
    </row>
    <row r="76" spans="1:14" x14ac:dyDescent="0.3">
      <c r="A76" s="46">
        <v>45170</v>
      </c>
      <c r="C76" t="s">
        <v>104</v>
      </c>
      <c r="D76" s="44">
        <v>109.8</v>
      </c>
      <c r="E76" s="45"/>
      <c r="F76" s="44"/>
      <c r="G76" s="44">
        <f t="shared" si="1"/>
        <v>842.11000000000115</v>
      </c>
      <c r="M76" s="44"/>
      <c r="N76" s="44"/>
    </row>
    <row r="77" spans="1:14" x14ac:dyDescent="0.3">
      <c r="A77" s="46">
        <v>45170</v>
      </c>
      <c r="C77" t="s">
        <v>124</v>
      </c>
      <c r="D77" s="44">
        <v>464.93</v>
      </c>
      <c r="E77" s="45"/>
      <c r="F77" s="44"/>
      <c r="G77" s="44">
        <f t="shared" si="1"/>
        <v>377.18000000000114</v>
      </c>
      <c r="M77" s="44"/>
      <c r="N77" s="44"/>
    </row>
    <row r="78" spans="1:14" x14ac:dyDescent="0.3">
      <c r="A78" s="46">
        <v>45175</v>
      </c>
      <c r="C78" t="s">
        <v>108</v>
      </c>
      <c r="D78" s="44"/>
      <c r="E78" s="45">
        <v>8494.5</v>
      </c>
      <c r="F78" s="44"/>
      <c r="G78" s="44">
        <f t="shared" si="1"/>
        <v>8871.68</v>
      </c>
      <c r="M78" s="44"/>
      <c r="N78" s="44"/>
    </row>
    <row r="79" spans="1:14" x14ac:dyDescent="0.3">
      <c r="A79" s="46">
        <v>45177</v>
      </c>
      <c r="C79" t="s">
        <v>109</v>
      </c>
      <c r="D79" s="78">
        <v>8000</v>
      </c>
      <c r="E79" s="45"/>
      <c r="F79" s="44"/>
      <c r="G79" s="44">
        <f t="shared" si="1"/>
        <v>871.68000000000029</v>
      </c>
      <c r="M79" s="44"/>
      <c r="N79" s="44"/>
    </row>
    <row r="80" spans="1:14" x14ac:dyDescent="0.3">
      <c r="A80" s="46">
        <v>45180</v>
      </c>
      <c r="C80" t="s">
        <v>105</v>
      </c>
      <c r="D80" s="44">
        <v>165</v>
      </c>
      <c r="E80" s="45"/>
      <c r="F80" s="44"/>
      <c r="G80" s="44">
        <f t="shared" si="1"/>
        <v>706.68000000000029</v>
      </c>
      <c r="I80" s="46"/>
      <c r="M80" s="44"/>
      <c r="N80" s="44"/>
    </row>
    <row r="81" spans="1:14" x14ac:dyDescent="0.3">
      <c r="A81" s="46">
        <v>45180</v>
      </c>
      <c r="C81" t="s">
        <v>107</v>
      </c>
      <c r="D81" s="44">
        <v>17</v>
      </c>
      <c r="E81" s="45"/>
      <c r="F81" s="44"/>
      <c r="G81" s="44">
        <f t="shared" si="1"/>
        <v>689.68000000000029</v>
      </c>
      <c r="M81" s="44"/>
      <c r="N81" s="44"/>
    </row>
    <row r="82" spans="1:14" x14ac:dyDescent="0.3">
      <c r="A82" s="46">
        <v>45183</v>
      </c>
      <c r="C82" t="s">
        <v>113</v>
      </c>
      <c r="D82" s="44">
        <v>21.9</v>
      </c>
      <c r="E82" s="45"/>
      <c r="F82" s="44"/>
      <c r="G82" s="44">
        <f t="shared" si="1"/>
        <v>667.78000000000031</v>
      </c>
      <c r="I82" s="46"/>
      <c r="M82" s="44"/>
      <c r="N82" s="44"/>
    </row>
    <row r="83" spans="1:14" x14ac:dyDescent="0.3">
      <c r="A83" s="46">
        <v>45184</v>
      </c>
      <c r="C83" t="s">
        <v>165</v>
      </c>
      <c r="D83" s="45"/>
      <c r="E83" s="45">
        <v>2</v>
      </c>
      <c r="F83" s="44"/>
      <c r="G83" s="44">
        <f t="shared" si="1"/>
        <v>669.78000000000031</v>
      </c>
      <c r="M83" s="44"/>
      <c r="N83" s="44"/>
    </row>
    <row r="84" spans="1:14" x14ac:dyDescent="0.3">
      <c r="A84" s="46">
        <v>45189</v>
      </c>
      <c r="C84" t="s">
        <v>166</v>
      </c>
      <c r="D84" s="44">
        <v>500</v>
      </c>
      <c r="E84" s="45"/>
      <c r="F84" s="44"/>
      <c r="G84" s="44">
        <f t="shared" si="1"/>
        <v>169.78000000000031</v>
      </c>
      <c r="I84" s="46"/>
      <c r="M84" s="44"/>
      <c r="N84" s="44"/>
    </row>
    <row r="85" spans="1:14" x14ac:dyDescent="0.3">
      <c r="A85" s="46">
        <v>45189</v>
      </c>
      <c r="C85" t="s">
        <v>125</v>
      </c>
      <c r="D85" s="44"/>
      <c r="E85" s="45">
        <v>1000</v>
      </c>
      <c r="F85" s="44"/>
      <c r="G85" s="44">
        <f t="shared" si="1"/>
        <v>1169.7800000000002</v>
      </c>
      <c r="I85" s="46"/>
      <c r="M85" s="44"/>
      <c r="N85" s="44"/>
    </row>
    <row r="86" spans="1:14" x14ac:dyDescent="0.3">
      <c r="A86" s="46">
        <v>45195</v>
      </c>
      <c r="C86" t="s">
        <v>169</v>
      </c>
      <c r="D86" s="44">
        <v>161.26</v>
      </c>
      <c r="E86" s="45"/>
      <c r="F86" s="44"/>
      <c r="G86" s="44">
        <f t="shared" si="1"/>
        <v>1008.5200000000002</v>
      </c>
      <c r="I86" s="46">
        <v>45170</v>
      </c>
      <c r="J86">
        <v>785375777</v>
      </c>
      <c r="K86" t="s">
        <v>31</v>
      </c>
      <c r="L86" t="s">
        <v>130</v>
      </c>
      <c r="M86" s="44">
        <v>26.88</v>
      </c>
      <c r="N86" s="44">
        <v>134.38</v>
      </c>
    </row>
    <row r="87" spans="1:14" x14ac:dyDescent="0.3">
      <c r="A87" s="46">
        <v>45199</v>
      </c>
      <c r="C87" t="s">
        <v>141</v>
      </c>
      <c r="D87" s="44">
        <v>18</v>
      </c>
      <c r="E87" s="45"/>
      <c r="F87" s="44"/>
      <c r="G87" s="44">
        <f t="shared" si="1"/>
        <v>990.52000000000021</v>
      </c>
      <c r="M87" s="44"/>
      <c r="N87" s="44"/>
    </row>
    <row r="88" spans="1:14" x14ac:dyDescent="0.3">
      <c r="A88" s="46">
        <v>45201</v>
      </c>
      <c r="C88" t="s">
        <v>123</v>
      </c>
      <c r="D88" s="44">
        <v>114.08</v>
      </c>
      <c r="E88" s="45"/>
      <c r="F88" s="44"/>
      <c r="G88" s="44">
        <f t="shared" si="1"/>
        <v>876.44000000000017</v>
      </c>
      <c r="M88" s="44"/>
      <c r="N88" s="44"/>
    </row>
    <row r="89" spans="1:14" x14ac:dyDescent="0.3">
      <c r="A89" s="46">
        <v>45201</v>
      </c>
      <c r="C89" t="s">
        <v>104</v>
      </c>
      <c r="D89" s="44">
        <v>109.8</v>
      </c>
      <c r="E89" s="45"/>
      <c r="F89" s="44"/>
      <c r="G89" s="44">
        <f t="shared" si="1"/>
        <v>766.64000000000021</v>
      </c>
      <c r="I89" s="46"/>
      <c r="M89" s="44"/>
      <c r="N89" s="44"/>
    </row>
    <row r="90" spans="1:14" x14ac:dyDescent="0.3">
      <c r="A90" s="46">
        <v>45201</v>
      </c>
      <c r="C90" t="s">
        <v>124</v>
      </c>
      <c r="D90" s="44">
        <v>464.93</v>
      </c>
      <c r="E90" s="45"/>
      <c r="F90" s="44"/>
      <c r="G90" s="44">
        <f t="shared" si="1"/>
        <v>301.71000000000021</v>
      </c>
      <c r="M90" s="44"/>
      <c r="N90" s="44"/>
    </row>
    <row r="91" spans="1:14" x14ac:dyDescent="0.3">
      <c r="A91" s="46">
        <v>45201</v>
      </c>
      <c r="C91" t="s">
        <v>112</v>
      </c>
      <c r="D91" s="44">
        <v>270</v>
      </c>
      <c r="E91" s="45"/>
      <c r="F91" s="44"/>
      <c r="G91" s="44">
        <f t="shared" si="1"/>
        <v>31.710000000000207</v>
      </c>
      <c r="M91" s="44"/>
      <c r="N91" s="44"/>
    </row>
    <row r="92" spans="1:14" x14ac:dyDescent="0.3">
      <c r="A92" s="46">
        <v>45203</v>
      </c>
      <c r="C92" t="s">
        <v>125</v>
      </c>
      <c r="D92" s="44"/>
      <c r="E92" s="45">
        <v>1000</v>
      </c>
      <c r="F92" s="44"/>
      <c r="G92" s="44">
        <f t="shared" si="1"/>
        <v>1031.7100000000003</v>
      </c>
      <c r="M92" s="44"/>
      <c r="N92" s="44"/>
    </row>
    <row r="93" spans="1:14" x14ac:dyDescent="0.3">
      <c r="A93" s="46">
        <v>45204</v>
      </c>
      <c r="C93" t="s">
        <v>107</v>
      </c>
      <c r="D93" s="44">
        <v>70.67</v>
      </c>
      <c r="E93" s="45"/>
      <c r="F93" s="44"/>
      <c r="G93" s="44">
        <f t="shared" si="1"/>
        <v>961.0400000000003</v>
      </c>
      <c r="I93" s="46">
        <v>45192</v>
      </c>
      <c r="J93">
        <v>233410214</v>
      </c>
      <c r="K93" t="s">
        <v>172</v>
      </c>
      <c r="L93" t="s">
        <v>173</v>
      </c>
      <c r="M93" s="44">
        <v>6.54</v>
      </c>
      <c r="N93" s="44">
        <v>32.68</v>
      </c>
    </row>
    <row r="94" spans="1:14" x14ac:dyDescent="0.3">
      <c r="A94" s="46"/>
      <c r="D94" s="44"/>
      <c r="E94" s="45"/>
      <c r="F94" s="44"/>
      <c r="G94" s="44"/>
      <c r="I94" s="46">
        <v>45190</v>
      </c>
      <c r="J94">
        <v>727255821</v>
      </c>
      <c r="K94" t="s">
        <v>174</v>
      </c>
      <c r="L94" t="s">
        <v>173</v>
      </c>
      <c r="M94" s="44">
        <v>1.74</v>
      </c>
      <c r="N94" s="44">
        <v>8.7100000000000009</v>
      </c>
    </row>
    <row r="95" spans="1:14" x14ac:dyDescent="0.3">
      <c r="A95" s="46">
        <v>45208</v>
      </c>
      <c r="C95" t="s">
        <v>105</v>
      </c>
      <c r="D95" s="44">
        <v>132</v>
      </c>
      <c r="E95" s="45"/>
      <c r="F95" s="44"/>
      <c r="G95" s="44">
        <f>SUM(G93-D95+E95)</f>
        <v>829.0400000000003</v>
      </c>
      <c r="M95" s="44"/>
      <c r="N95" s="44"/>
    </row>
    <row r="96" spans="1:14" x14ac:dyDescent="0.3">
      <c r="A96" s="46">
        <v>45208</v>
      </c>
      <c r="C96" t="s">
        <v>170</v>
      </c>
      <c r="D96" s="44">
        <v>191.04</v>
      </c>
      <c r="E96" s="45"/>
      <c r="F96" s="44"/>
      <c r="G96" s="44">
        <f t="shared" si="1"/>
        <v>638.00000000000034</v>
      </c>
      <c r="I96" s="46"/>
      <c r="M96" s="44"/>
      <c r="N96" s="44"/>
    </row>
    <row r="97" spans="1:14" x14ac:dyDescent="0.3">
      <c r="A97" s="46">
        <v>45211</v>
      </c>
      <c r="C97" t="s">
        <v>125</v>
      </c>
      <c r="D97" s="44"/>
      <c r="E97" s="45">
        <v>1000</v>
      </c>
      <c r="F97" s="44"/>
      <c r="G97" s="44">
        <f t="shared" si="1"/>
        <v>1638.0000000000005</v>
      </c>
      <c r="I97" s="46"/>
      <c r="M97" s="44"/>
      <c r="N97" s="44"/>
    </row>
    <row r="98" spans="1:14" x14ac:dyDescent="0.3">
      <c r="A98" s="46">
        <v>45223</v>
      </c>
      <c r="C98" t="s">
        <v>112</v>
      </c>
      <c r="D98" s="44">
        <v>255</v>
      </c>
      <c r="E98" s="45"/>
      <c r="F98" s="44"/>
      <c r="G98" s="44">
        <f t="shared" si="1"/>
        <v>1383.0000000000005</v>
      </c>
      <c r="M98" s="44"/>
      <c r="N98" s="44"/>
    </row>
    <row r="99" spans="1:14" x14ac:dyDescent="0.3">
      <c r="A99" s="46">
        <v>45231</v>
      </c>
      <c r="C99" t="s">
        <v>123</v>
      </c>
      <c r="D99" s="49">
        <v>91.28</v>
      </c>
      <c r="E99" s="50"/>
      <c r="F99" s="44"/>
      <c r="G99" s="44">
        <f t="shared" si="1"/>
        <v>1291.7200000000005</v>
      </c>
      <c r="M99" s="44"/>
      <c r="N99" s="44"/>
    </row>
    <row r="100" spans="1:14" x14ac:dyDescent="0.3">
      <c r="A100" s="46">
        <v>45231</v>
      </c>
      <c r="C100" t="s">
        <v>103</v>
      </c>
      <c r="D100" s="44">
        <v>22.8</v>
      </c>
      <c r="E100" s="45"/>
      <c r="F100" s="44"/>
      <c r="G100" s="44">
        <f t="shared" si="1"/>
        <v>1268.9200000000005</v>
      </c>
      <c r="M100" s="44"/>
      <c r="N100" s="44"/>
    </row>
    <row r="101" spans="1:14" x14ac:dyDescent="0.3">
      <c r="A101" s="46">
        <v>45231</v>
      </c>
      <c r="C101" t="s">
        <v>104</v>
      </c>
      <c r="D101" s="44">
        <v>109.6</v>
      </c>
      <c r="E101" s="45"/>
      <c r="F101" s="44"/>
      <c r="G101" s="44">
        <f t="shared" si="1"/>
        <v>1159.3200000000006</v>
      </c>
      <c r="M101" s="44"/>
      <c r="N101" s="44"/>
    </row>
    <row r="102" spans="1:14" x14ac:dyDescent="0.3">
      <c r="A102" s="46">
        <v>45231</v>
      </c>
      <c r="C102" t="s">
        <v>124</v>
      </c>
      <c r="D102" s="44">
        <v>465.13</v>
      </c>
      <c r="E102" s="45"/>
      <c r="F102" s="44"/>
      <c r="G102" s="44">
        <f t="shared" si="1"/>
        <v>694.19000000000062</v>
      </c>
      <c r="M102" s="44"/>
      <c r="N102" s="44"/>
    </row>
    <row r="103" spans="1:14" x14ac:dyDescent="0.3">
      <c r="A103" s="46">
        <v>45233</v>
      </c>
      <c r="C103" t="s">
        <v>107</v>
      </c>
      <c r="D103" s="44">
        <v>20.6</v>
      </c>
      <c r="E103" s="45"/>
      <c r="F103" s="44"/>
      <c r="G103" s="44">
        <f t="shared" si="1"/>
        <v>673.5900000000006</v>
      </c>
      <c r="I103" s="46"/>
      <c r="M103" s="44"/>
      <c r="N103" s="44"/>
    </row>
    <row r="104" spans="1:14" x14ac:dyDescent="0.3">
      <c r="A104" s="46">
        <v>45233</v>
      </c>
      <c r="C104" t="s">
        <v>105</v>
      </c>
      <c r="D104" s="44">
        <v>132</v>
      </c>
      <c r="E104" s="45"/>
      <c r="F104" s="44"/>
      <c r="G104" s="44">
        <f t="shared" si="1"/>
        <v>541.5900000000006</v>
      </c>
      <c r="M104" s="44"/>
      <c r="N104" s="44"/>
    </row>
    <row r="105" spans="1:14" x14ac:dyDescent="0.3">
      <c r="A105" s="46">
        <v>45233</v>
      </c>
      <c r="C105" t="s">
        <v>175</v>
      </c>
      <c r="D105" s="44">
        <v>8.74</v>
      </c>
      <c r="E105" s="45"/>
      <c r="F105" s="44"/>
      <c r="G105" s="44">
        <f t="shared" si="1"/>
        <v>532.85000000000059</v>
      </c>
      <c r="M105" s="44"/>
      <c r="N105" s="44"/>
    </row>
    <row r="106" spans="1:14" x14ac:dyDescent="0.3">
      <c r="A106" s="46">
        <v>45233</v>
      </c>
      <c r="C106" t="s">
        <v>136</v>
      </c>
      <c r="D106" s="44">
        <v>270</v>
      </c>
      <c r="E106" s="45"/>
      <c r="F106" s="44"/>
      <c r="G106" s="44">
        <f t="shared" si="1"/>
        <v>262.85000000000059</v>
      </c>
      <c r="I106" s="46">
        <v>45230</v>
      </c>
      <c r="J106">
        <v>137402293</v>
      </c>
      <c r="K106" t="s">
        <v>177</v>
      </c>
      <c r="L106" t="s">
        <v>130</v>
      </c>
      <c r="M106" s="44">
        <v>45</v>
      </c>
      <c r="N106" s="44">
        <v>225</v>
      </c>
    </row>
    <row r="107" spans="1:14" x14ac:dyDescent="0.3">
      <c r="A107" s="46">
        <v>45239</v>
      </c>
      <c r="C107" t="s">
        <v>125</v>
      </c>
      <c r="D107" s="44"/>
      <c r="E107" s="45">
        <v>2000</v>
      </c>
      <c r="F107" s="44"/>
      <c r="G107" s="44">
        <f t="shared" si="1"/>
        <v>2262.8500000000004</v>
      </c>
      <c r="I107" s="46"/>
      <c r="M107" s="44"/>
      <c r="N107" s="44"/>
    </row>
    <row r="108" spans="1:14" x14ac:dyDescent="0.3">
      <c r="A108" s="46">
        <v>45246</v>
      </c>
      <c r="C108" t="s">
        <v>113</v>
      </c>
      <c r="D108" s="44">
        <v>21.9</v>
      </c>
      <c r="E108" s="45"/>
      <c r="F108" s="44"/>
      <c r="G108" s="44">
        <f t="shared" si="1"/>
        <v>2240.9500000000003</v>
      </c>
      <c r="I108" s="46"/>
      <c r="M108" s="44"/>
      <c r="N108" s="44"/>
    </row>
    <row r="109" spans="1:14" x14ac:dyDescent="0.3">
      <c r="A109" s="46">
        <v>45250</v>
      </c>
      <c r="C109" t="s">
        <v>113</v>
      </c>
      <c r="D109" s="44">
        <v>21.9</v>
      </c>
      <c r="E109" s="45"/>
      <c r="F109" s="44"/>
      <c r="G109" s="44">
        <f t="shared" si="1"/>
        <v>2219.0500000000002</v>
      </c>
    </row>
    <row r="110" spans="1:14" x14ac:dyDescent="0.3">
      <c r="A110" s="46">
        <v>45250</v>
      </c>
      <c r="C110" t="s">
        <v>112</v>
      </c>
      <c r="D110" s="44">
        <v>230</v>
      </c>
      <c r="E110" s="45"/>
      <c r="F110" s="44"/>
      <c r="G110" s="44">
        <f t="shared" si="1"/>
        <v>1989.0500000000002</v>
      </c>
    </row>
    <row r="111" spans="1:14" x14ac:dyDescent="0.3">
      <c r="A111" s="46">
        <v>45250</v>
      </c>
      <c r="C111" t="s">
        <v>176</v>
      </c>
      <c r="D111" s="44">
        <v>101</v>
      </c>
      <c r="E111" s="45"/>
      <c r="F111" s="44"/>
      <c r="G111" s="44">
        <f t="shared" si="1"/>
        <v>1888.0500000000002</v>
      </c>
      <c r="I111" s="46"/>
      <c r="M111" s="44"/>
      <c r="N111" s="44"/>
    </row>
    <row r="112" spans="1:14" x14ac:dyDescent="0.3">
      <c r="A112" s="46">
        <v>45251</v>
      </c>
      <c r="C112" t="s">
        <v>179</v>
      </c>
      <c r="D112" s="44">
        <v>172.2</v>
      </c>
      <c r="E112" s="45"/>
      <c r="F112" s="44"/>
      <c r="G112" s="44">
        <f t="shared" si="1"/>
        <v>1715.8500000000001</v>
      </c>
      <c r="I112" s="46">
        <v>45245</v>
      </c>
      <c r="J112">
        <v>110687237</v>
      </c>
      <c r="K112" t="s">
        <v>180</v>
      </c>
      <c r="L112" t="s">
        <v>130</v>
      </c>
      <c r="M112" s="44">
        <v>28.7</v>
      </c>
      <c r="N112" s="44">
        <v>143.5</v>
      </c>
    </row>
    <row r="113" spans="1:14" x14ac:dyDescent="0.3">
      <c r="A113" s="46">
        <v>45260</v>
      </c>
      <c r="C113" t="s">
        <v>181</v>
      </c>
      <c r="D113" s="44">
        <v>35</v>
      </c>
      <c r="E113" s="45"/>
      <c r="F113" s="44"/>
      <c r="G113" s="44">
        <f t="shared" si="1"/>
        <v>1680.8500000000001</v>
      </c>
    </row>
    <row r="114" spans="1:14" x14ac:dyDescent="0.3">
      <c r="A114" s="46">
        <v>45261</v>
      </c>
      <c r="C114" t="s">
        <v>123</v>
      </c>
      <c r="D114" s="44">
        <v>176.28</v>
      </c>
      <c r="E114" s="45"/>
      <c r="F114" s="44"/>
      <c r="G114" s="44">
        <f t="shared" si="1"/>
        <v>1504.5700000000002</v>
      </c>
      <c r="I114" s="46"/>
      <c r="M114" s="44"/>
      <c r="N114" s="44"/>
    </row>
    <row r="115" spans="1:14" x14ac:dyDescent="0.3">
      <c r="A115" s="46">
        <v>45261</v>
      </c>
      <c r="C115" t="s">
        <v>103</v>
      </c>
      <c r="D115" s="44">
        <v>44</v>
      </c>
      <c r="E115" s="45"/>
      <c r="F115" s="44"/>
      <c r="G115" s="44">
        <f t="shared" si="1"/>
        <v>1460.5700000000002</v>
      </c>
      <c r="I115" s="46"/>
      <c r="M115" s="44"/>
      <c r="N115" s="44"/>
    </row>
    <row r="116" spans="1:14" x14ac:dyDescent="0.3">
      <c r="A116" s="46">
        <v>45261</v>
      </c>
      <c r="C116" t="s">
        <v>104</v>
      </c>
      <c r="D116" s="44">
        <v>191.8</v>
      </c>
      <c r="E116" s="45"/>
      <c r="F116" s="44"/>
      <c r="G116" s="44">
        <f t="shared" si="1"/>
        <v>1268.7700000000002</v>
      </c>
    </row>
    <row r="117" spans="1:14" x14ac:dyDescent="0.3">
      <c r="A117" s="46">
        <v>45261</v>
      </c>
      <c r="C117" t="s">
        <v>124</v>
      </c>
      <c r="D117" s="44">
        <v>792.43</v>
      </c>
      <c r="E117" s="45"/>
      <c r="F117" s="44"/>
      <c r="G117" s="44">
        <f t="shared" si="1"/>
        <v>476.34000000000026</v>
      </c>
      <c r="M117" s="47"/>
    </row>
    <row r="118" spans="1:14" x14ac:dyDescent="0.3">
      <c r="A118" s="46">
        <v>45268</v>
      </c>
      <c r="C118" t="s">
        <v>107</v>
      </c>
      <c r="D118" s="44">
        <v>38.4</v>
      </c>
      <c r="E118" s="45"/>
      <c r="F118" s="44"/>
      <c r="G118" s="44">
        <f t="shared" si="1"/>
        <v>437.94000000000028</v>
      </c>
      <c r="I118" s="46"/>
      <c r="J118" s="51"/>
      <c r="M118" s="44"/>
      <c r="N118" s="44"/>
    </row>
    <row r="119" spans="1:14" x14ac:dyDescent="0.3">
      <c r="A119" s="46">
        <v>45272</v>
      </c>
      <c r="C119" t="s">
        <v>125</v>
      </c>
      <c r="D119" s="44"/>
      <c r="E119" s="45">
        <v>1000</v>
      </c>
      <c r="F119" s="44"/>
      <c r="G119" s="44">
        <f t="shared" si="1"/>
        <v>1437.9400000000003</v>
      </c>
      <c r="I119" s="46"/>
      <c r="J119" s="51"/>
      <c r="M119" s="44"/>
      <c r="N119" s="44"/>
    </row>
    <row r="120" spans="1:14" x14ac:dyDescent="0.3">
      <c r="A120" s="46">
        <v>45280</v>
      </c>
      <c r="C120" t="s">
        <v>183</v>
      </c>
      <c r="D120" s="44">
        <v>1116</v>
      </c>
      <c r="E120" s="45"/>
      <c r="F120" s="44"/>
      <c r="G120" s="44">
        <f t="shared" si="1"/>
        <v>321.94000000000028</v>
      </c>
      <c r="I120" s="46">
        <v>45280</v>
      </c>
      <c r="J120">
        <v>992153209</v>
      </c>
      <c r="K120" t="s">
        <v>190</v>
      </c>
      <c r="L120" t="s">
        <v>130</v>
      </c>
      <c r="M120" s="44">
        <v>186</v>
      </c>
      <c r="N120" s="44">
        <v>930</v>
      </c>
    </row>
    <row r="121" spans="1:14" x14ac:dyDescent="0.3">
      <c r="A121" s="46">
        <v>45280</v>
      </c>
      <c r="C121" t="s">
        <v>125</v>
      </c>
      <c r="D121" s="44"/>
      <c r="E121" s="45">
        <v>1200</v>
      </c>
      <c r="F121" s="44"/>
      <c r="G121" s="44">
        <f t="shared" si="1"/>
        <v>1521.9400000000003</v>
      </c>
    </row>
    <row r="122" spans="1:14" x14ac:dyDescent="0.3">
      <c r="A122" s="46">
        <v>45289</v>
      </c>
      <c r="C122" t="s">
        <v>123</v>
      </c>
      <c r="D122" s="44">
        <v>100.68</v>
      </c>
      <c r="E122" s="45"/>
      <c r="F122" s="44"/>
      <c r="G122" s="44">
        <f t="shared" si="1"/>
        <v>1421.2600000000002</v>
      </c>
    </row>
    <row r="123" spans="1:14" x14ac:dyDescent="0.3">
      <c r="A123" s="46">
        <v>45289</v>
      </c>
      <c r="C123" t="s">
        <v>124</v>
      </c>
      <c r="D123" s="44">
        <v>501.43</v>
      </c>
      <c r="E123" s="45"/>
      <c r="F123" s="44"/>
      <c r="G123" s="44">
        <f t="shared" si="1"/>
        <v>919.83000000000015</v>
      </c>
    </row>
    <row r="124" spans="1:14" x14ac:dyDescent="0.3">
      <c r="A124" s="46">
        <v>45291</v>
      </c>
      <c r="C124" t="s">
        <v>141</v>
      </c>
      <c r="D124" s="44">
        <v>18</v>
      </c>
      <c r="E124" s="45"/>
      <c r="F124" s="44"/>
      <c r="G124" s="44">
        <f t="shared" si="1"/>
        <v>901.83000000000015</v>
      </c>
    </row>
    <row r="125" spans="1:14" x14ac:dyDescent="0.3">
      <c r="A125" s="46">
        <v>45293</v>
      </c>
      <c r="C125" t="s">
        <v>103</v>
      </c>
      <c r="D125" s="44">
        <v>25.2</v>
      </c>
      <c r="E125" s="45"/>
      <c r="F125" s="44"/>
      <c r="G125" s="44">
        <f t="shared" si="1"/>
        <v>876.63000000000011</v>
      </c>
    </row>
    <row r="126" spans="1:14" x14ac:dyDescent="0.3">
      <c r="A126" s="46">
        <v>45293</v>
      </c>
      <c r="C126" t="s">
        <v>104</v>
      </c>
      <c r="D126" s="44">
        <v>118.8</v>
      </c>
      <c r="E126" s="45"/>
      <c r="F126" s="44"/>
      <c r="G126" s="44">
        <f t="shared" si="1"/>
        <v>757.83000000000015</v>
      </c>
    </row>
    <row r="127" spans="1:14" x14ac:dyDescent="0.3">
      <c r="A127" s="46">
        <v>45299</v>
      </c>
      <c r="C127" t="s">
        <v>107</v>
      </c>
      <c r="D127" s="44">
        <v>30</v>
      </c>
      <c r="G127" s="44">
        <f t="shared" si="1"/>
        <v>727.83000000000015</v>
      </c>
      <c r="I127" s="46"/>
      <c r="M127" s="44"/>
      <c r="N127" s="44"/>
    </row>
    <row r="128" spans="1:14" x14ac:dyDescent="0.3">
      <c r="A128" s="46">
        <v>45301</v>
      </c>
      <c r="C128" t="s">
        <v>113</v>
      </c>
      <c r="D128" s="44">
        <v>15</v>
      </c>
      <c r="G128" s="44">
        <f t="shared" si="1"/>
        <v>712.83000000000015</v>
      </c>
    </row>
    <row r="129" spans="1:14" x14ac:dyDescent="0.3">
      <c r="A129" s="46">
        <v>45303</v>
      </c>
      <c r="C129" t="s">
        <v>105</v>
      </c>
      <c r="D129" s="44">
        <v>132</v>
      </c>
      <c r="G129" s="44">
        <f t="shared" si="1"/>
        <v>580.83000000000015</v>
      </c>
    </row>
    <row r="130" spans="1:14" x14ac:dyDescent="0.3">
      <c r="A130" s="46">
        <v>45309</v>
      </c>
      <c r="C130" t="s">
        <v>125</v>
      </c>
      <c r="E130" s="44">
        <v>1000</v>
      </c>
      <c r="G130" s="44">
        <f t="shared" si="1"/>
        <v>1580.8300000000002</v>
      </c>
    </row>
    <row r="131" spans="1:14" x14ac:dyDescent="0.3">
      <c r="A131" s="46">
        <v>45310</v>
      </c>
      <c r="C131" t="s">
        <v>186</v>
      </c>
      <c r="D131" s="44">
        <v>10.8</v>
      </c>
      <c r="G131" s="44">
        <f t="shared" si="1"/>
        <v>1570.0300000000002</v>
      </c>
    </row>
    <row r="132" spans="1:14" x14ac:dyDescent="0.3">
      <c r="A132" s="46">
        <v>45313</v>
      </c>
      <c r="C132" t="s">
        <v>186</v>
      </c>
      <c r="D132" s="44">
        <v>2.16</v>
      </c>
      <c r="G132" s="44">
        <f t="shared" si="1"/>
        <v>1567.8700000000001</v>
      </c>
      <c r="I132" s="46">
        <v>45309</v>
      </c>
      <c r="J132">
        <v>568052528</v>
      </c>
      <c r="K132" t="s">
        <v>188</v>
      </c>
      <c r="L132" t="s">
        <v>130</v>
      </c>
      <c r="M132" s="44">
        <v>2.16</v>
      </c>
      <c r="N132" s="44">
        <v>10.8</v>
      </c>
    </row>
    <row r="133" spans="1:14" x14ac:dyDescent="0.3">
      <c r="A133" s="46">
        <v>45316</v>
      </c>
      <c r="C133" t="s">
        <v>187</v>
      </c>
      <c r="D133" s="44">
        <v>97.2</v>
      </c>
      <c r="G133" s="44">
        <f t="shared" si="1"/>
        <v>1470.67</v>
      </c>
      <c r="I133" s="46">
        <v>45316</v>
      </c>
      <c r="J133">
        <v>568052528</v>
      </c>
      <c r="K133" t="s">
        <v>189</v>
      </c>
      <c r="L133" t="s">
        <v>130</v>
      </c>
      <c r="M133" s="44">
        <v>16.2</v>
      </c>
      <c r="N133" s="44">
        <v>81</v>
      </c>
    </row>
    <row r="134" spans="1:14" x14ac:dyDescent="0.3">
      <c r="A134" s="46">
        <v>45320</v>
      </c>
      <c r="C134" t="s">
        <v>123</v>
      </c>
      <c r="D134" s="44">
        <v>100.68</v>
      </c>
      <c r="G134" s="44">
        <f t="shared" si="1"/>
        <v>1369.99</v>
      </c>
    </row>
    <row r="135" spans="1:14" x14ac:dyDescent="0.3">
      <c r="A135" s="46">
        <v>45320</v>
      </c>
      <c r="C135" t="s">
        <v>124</v>
      </c>
      <c r="D135" s="44">
        <v>501.43</v>
      </c>
      <c r="G135" s="44">
        <f t="shared" si="1"/>
        <v>868.56</v>
      </c>
    </row>
    <row r="136" spans="1:14" x14ac:dyDescent="0.3">
      <c r="A136" s="46">
        <v>45322</v>
      </c>
      <c r="C136" t="s">
        <v>105</v>
      </c>
      <c r="D136" s="44">
        <v>165</v>
      </c>
      <c r="G136" s="44">
        <f t="shared" si="1"/>
        <v>703.56</v>
      </c>
      <c r="I136" s="46"/>
    </row>
    <row r="137" spans="1:14" x14ac:dyDescent="0.3">
      <c r="A137" s="46">
        <v>45323</v>
      </c>
      <c r="C137" t="s">
        <v>103</v>
      </c>
      <c r="D137" s="44">
        <v>25.2</v>
      </c>
      <c r="G137" s="44">
        <f t="shared" si="1"/>
        <v>678.3599999999999</v>
      </c>
      <c r="I137" s="46"/>
    </row>
    <row r="138" spans="1:14" x14ac:dyDescent="0.3">
      <c r="A138" s="46">
        <v>45323</v>
      </c>
      <c r="C138" t="s">
        <v>104</v>
      </c>
      <c r="D138" s="44">
        <v>118.8</v>
      </c>
      <c r="E138" s="44"/>
      <c r="G138" s="44">
        <f t="shared" si="1"/>
        <v>559.55999999999995</v>
      </c>
    </row>
    <row r="139" spans="1:14" x14ac:dyDescent="0.3">
      <c r="A139" s="46">
        <v>45324</v>
      </c>
      <c r="C139" t="s">
        <v>107</v>
      </c>
      <c r="D139" s="44">
        <v>27.8</v>
      </c>
      <c r="G139" s="44">
        <f t="shared" ref="G139:G151" si="2">SUM(G138-D139+E139)</f>
        <v>531.76</v>
      </c>
    </row>
    <row r="140" spans="1:14" x14ac:dyDescent="0.3">
      <c r="A140" s="46">
        <v>45328</v>
      </c>
      <c r="C140" t="s">
        <v>150</v>
      </c>
      <c r="D140" s="44"/>
      <c r="E140" s="44">
        <v>320.89</v>
      </c>
      <c r="G140" s="44">
        <f t="shared" si="2"/>
        <v>852.65</v>
      </c>
    </row>
    <row r="141" spans="1:14" x14ac:dyDescent="0.3">
      <c r="A141" s="46">
        <v>45330</v>
      </c>
      <c r="C141" t="s">
        <v>125</v>
      </c>
      <c r="D141" s="44"/>
      <c r="E141" s="44">
        <v>1000</v>
      </c>
      <c r="G141" s="44">
        <f t="shared" si="2"/>
        <v>1852.65</v>
      </c>
    </row>
    <row r="142" spans="1:14" x14ac:dyDescent="0.3">
      <c r="A142" s="46">
        <v>45334</v>
      </c>
      <c r="C142" t="s">
        <v>105</v>
      </c>
      <c r="D142" s="44">
        <v>132</v>
      </c>
      <c r="G142" s="44">
        <f t="shared" si="2"/>
        <v>1720.65</v>
      </c>
    </row>
    <row r="143" spans="1:14" x14ac:dyDescent="0.3">
      <c r="A143" s="46">
        <v>45352</v>
      </c>
      <c r="C143" t="s">
        <v>123</v>
      </c>
      <c r="D143" s="44">
        <v>100.68</v>
      </c>
      <c r="E143" s="44"/>
      <c r="G143" s="44">
        <f t="shared" si="2"/>
        <v>1619.97</v>
      </c>
    </row>
    <row r="144" spans="1:14" x14ac:dyDescent="0.3">
      <c r="A144" s="46">
        <v>45352</v>
      </c>
      <c r="C144" t="s">
        <v>124</v>
      </c>
      <c r="D144" s="44">
        <v>501.43</v>
      </c>
      <c r="G144" s="44">
        <f t="shared" si="2"/>
        <v>1118.54</v>
      </c>
    </row>
    <row r="145" spans="1:9" x14ac:dyDescent="0.3">
      <c r="A145" s="46">
        <v>45352</v>
      </c>
      <c r="C145" t="s">
        <v>103</v>
      </c>
      <c r="D145" s="44">
        <v>25.2</v>
      </c>
      <c r="G145" s="44">
        <f t="shared" si="2"/>
        <v>1093.3399999999999</v>
      </c>
    </row>
    <row r="146" spans="1:9" x14ac:dyDescent="0.3">
      <c r="A146" s="46">
        <v>45352</v>
      </c>
      <c r="C146" t="s">
        <v>104</v>
      </c>
      <c r="D146" s="44">
        <v>118.8</v>
      </c>
      <c r="E146" s="44"/>
      <c r="G146" s="44">
        <f t="shared" si="2"/>
        <v>974.54</v>
      </c>
    </row>
    <row r="147" spans="1:9" x14ac:dyDescent="0.3">
      <c r="A147" s="46">
        <v>45352</v>
      </c>
      <c r="C147" t="s">
        <v>191</v>
      </c>
      <c r="D147" s="44"/>
      <c r="E147" s="44">
        <v>130</v>
      </c>
      <c r="G147" s="44">
        <f t="shared" si="2"/>
        <v>1104.54</v>
      </c>
      <c r="I147" s="46"/>
    </row>
    <row r="148" spans="1:9" x14ac:dyDescent="0.3">
      <c r="A148" s="46">
        <v>45357</v>
      </c>
      <c r="C148" t="s">
        <v>107</v>
      </c>
      <c r="D148" s="44">
        <v>36.78</v>
      </c>
      <c r="E148" s="44"/>
      <c r="G148" s="44">
        <f t="shared" si="2"/>
        <v>1067.76</v>
      </c>
      <c r="I148" s="46"/>
    </row>
    <row r="149" spans="1:9" x14ac:dyDescent="0.3">
      <c r="A149" s="46">
        <v>45366</v>
      </c>
      <c r="C149" t="s">
        <v>194</v>
      </c>
      <c r="E149" s="44">
        <v>130</v>
      </c>
      <c r="G149" s="44">
        <f t="shared" si="2"/>
        <v>1197.76</v>
      </c>
    </row>
    <row r="150" spans="1:9" x14ac:dyDescent="0.3">
      <c r="A150" s="46">
        <v>45369</v>
      </c>
      <c r="C150" t="s">
        <v>105</v>
      </c>
      <c r="D150" s="44">
        <v>165</v>
      </c>
      <c r="E150" s="44"/>
      <c r="G150" s="44">
        <f t="shared" si="2"/>
        <v>1032.76</v>
      </c>
    </row>
    <row r="151" spans="1:9" x14ac:dyDescent="0.3">
      <c r="A151" s="46">
        <v>45382</v>
      </c>
      <c r="C151" t="s">
        <v>141</v>
      </c>
      <c r="D151" s="44">
        <v>18</v>
      </c>
      <c r="E151" s="44"/>
      <c r="G151" s="44">
        <f t="shared" si="2"/>
        <v>1014.76</v>
      </c>
    </row>
    <row r="152" spans="1:9" x14ac:dyDescent="0.3">
      <c r="A152" s="46"/>
      <c r="D152" s="44"/>
      <c r="E152" s="44"/>
      <c r="G152" s="47"/>
    </row>
    <row r="153" spans="1:9" x14ac:dyDescent="0.3">
      <c r="A153" s="46"/>
      <c r="D153" s="44"/>
      <c r="E153" s="44"/>
      <c r="G153" s="47"/>
    </row>
    <row r="154" spans="1:9" x14ac:dyDescent="0.3">
      <c r="A154" s="46"/>
      <c r="D154" s="44"/>
      <c r="E154" s="44"/>
      <c r="G154" s="47"/>
    </row>
    <row r="155" spans="1:9" x14ac:dyDescent="0.3">
      <c r="D155" s="56">
        <f>SUM(D6:D154)</f>
        <v>51835.530000000006</v>
      </c>
      <c r="E155" s="54">
        <f>SUM(E6:E154)</f>
        <v>46243.909999999996</v>
      </c>
    </row>
    <row r="156" spans="1:9" x14ac:dyDescent="0.3">
      <c r="E156" s="44"/>
    </row>
    <row r="157" spans="1:9" x14ac:dyDescent="0.3">
      <c r="C157" t="s">
        <v>198</v>
      </c>
      <c r="D157" s="44">
        <v>21000</v>
      </c>
      <c r="E157" s="44">
        <v>27200</v>
      </c>
    </row>
    <row r="159" spans="1:9" x14ac:dyDescent="0.3">
      <c r="D159" s="47">
        <f>SUM(D155-D157)</f>
        <v>30835.530000000006</v>
      </c>
      <c r="E159" s="47">
        <f>SUM(E155-E157)</f>
        <v>19043.909999999996</v>
      </c>
    </row>
    <row r="161" spans="3:5" x14ac:dyDescent="0.3">
      <c r="C161" t="s">
        <v>199</v>
      </c>
      <c r="E161">
        <v>701.78</v>
      </c>
    </row>
    <row r="162" spans="3:5" x14ac:dyDescent="0.3">
      <c r="E162" s="47">
        <f>SUM(E159:E161)</f>
        <v>19745.689999999995</v>
      </c>
    </row>
  </sheetData>
  <pageMargins left="0.7" right="0.7" top="0.75" bottom="0.75" header="0.3" footer="0.3"/>
  <pageSetup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1CC79-4171-4645-A580-A40F2F295FC3}">
  <dimension ref="A1:I32"/>
  <sheetViews>
    <sheetView workbookViewId="0">
      <selection activeCell="E27" sqref="E27"/>
    </sheetView>
  </sheetViews>
  <sheetFormatPr defaultRowHeight="14.4" x14ac:dyDescent="0.3"/>
  <cols>
    <col min="1" max="1" width="13.44140625" customWidth="1"/>
    <col min="3" max="3" width="27.5546875" customWidth="1"/>
    <col min="4" max="4" width="12.5546875" customWidth="1"/>
    <col min="5" max="5" width="12.109375" customWidth="1"/>
    <col min="7" max="7" width="12.6640625" customWidth="1"/>
  </cols>
  <sheetData>
    <row r="1" spans="1:9" x14ac:dyDescent="0.3">
      <c r="A1" s="52" t="s">
        <v>196</v>
      </c>
    </row>
    <row r="3" spans="1:9" x14ac:dyDescent="0.3">
      <c r="A3" s="32" t="s">
        <v>0</v>
      </c>
      <c r="B3" s="33" t="s">
        <v>77</v>
      </c>
      <c r="C3" s="18" t="s">
        <v>78</v>
      </c>
      <c r="D3" s="34" t="s">
        <v>2</v>
      </c>
      <c r="E3" s="34" t="s">
        <v>3</v>
      </c>
      <c r="F3" s="34"/>
      <c r="G3" s="34" t="s">
        <v>4</v>
      </c>
      <c r="H3" s="35"/>
      <c r="I3" s="36"/>
    </row>
    <row r="4" spans="1:9" x14ac:dyDescent="0.3">
      <c r="A4" s="53">
        <v>45017</v>
      </c>
      <c r="C4" s="52" t="s">
        <v>88</v>
      </c>
      <c r="D4" s="44"/>
      <c r="E4" s="44"/>
      <c r="F4" s="44"/>
      <c r="G4" s="54">
        <v>27191.39</v>
      </c>
    </row>
    <row r="5" spans="1:9" x14ac:dyDescent="0.3">
      <c r="A5" s="46"/>
      <c r="D5" s="44"/>
      <c r="E5" s="44"/>
      <c r="F5" s="44"/>
      <c r="G5" s="49"/>
    </row>
    <row r="6" spans="1:9" x14ac:dyDescent="0.3">
      <c r="A6" s="46">
        <v>45034</v>
      </c>
      <c r="C6" t="s">
        <v>114</v>
      </c>
      <c r="D6" s="44"/>
      <c r="E6" s="78">
        <v>13000</v>
      </c>
      <c r="F6" s="44"/>
      <c r="G6" s="44">
        <f>SUM(G4+E6-D6)</f>
        <v>40191.39</v>
      </c>
    </row>
    <row r="7" spans="1:9" x14ac:dyDescent="0.3">
      <c r="A7" s="46">
        <v>45061</v>
      </c>
      <c r="C7" t="s">
        <v>131</v>
      </c>
      <c r="D7" s="44">
        <v>1500</v>
      </c>
      <c r="E7" s="44"/>
      <c r="F7" s="44"/>
      <c r="G7" s="44">
        <f t="shared" ref="G7:G25" si="0">SUM(G6+E7-D7)</f>
        <v>38691.39</v>
      </c>
    </row>
    <row r="8" spans="1:9" x14ac:dyDescent="0.3">
      <c r="A8" s="46">
        <v>45064</v>
      </c>
      <c r="C8" t="s">
        <v>131</v>
      </c>
      <c r="D8" s="44">
        <v>2500</v>
      </c>
      <c r="E8" s="44"/>
      <c r="F8" s="44"/>
      <c r="G8" s="44">
        <f t="shared" si="0"/>
        <v>36191.39</v>
      </c>
    </row>
    <row r="9" spans="1:9" x14ac:dyDescent="0.3">
      <c r="A9" s="46">
        <v>45096</v>
      </c>
      <c r="C9" t="s">
        <v>131</v>
      </c>
      <c r="D9" s="44">
        <v>6000</v>
      </c>
      <c r="E9" s="44"/>
      <c r="F9" s="44"/>
      <c r="G9" s="44">
        <f t="shared" si="0"/>
        <v>30191.39</v>
      </c>
    </row>
    <row r="10" spans="1:9" x14ac:dyDescent="0.3">
      <c r="A10" s="46">
        <v>45107</v>
      </c>
      <c r="C10" t="s">
        <v>140</v>
      </c>
      <c r="D10" s="44"/>
      <c r="E10" s="44">
        <v>194.86</v>
      </c>
      <c r="F10" s="44"/>
      <c r="G10" s="44">
        <f t="shared" si="0"/>
        <v>30386.25</v>
      </c>
    </row>
    <row r="11" spans="1:9" x14ac:dyDescent="0.3">
      <c r="A11" s="46">
        <v>45113</v>
      </c>
      <c r="C11" t="s">
        <v>131</v>
      </c>
      <c r="D11" s="44">
        <v>1000</v>
      </c>
      <c r="E11" s="44"/>
      <c r="F11" s="44"/>
      <c r="G11" s="44">
        <f t="shared" si="0"/>
        <v>29386.25</v>
      </c>
    </row>
    <row r="12" spans="1:9" x14ac:dyDescent="0.3">
      <c r="A12" s="46">
        <v>45119</v>
      </c>
      <c r="C12" t="s">
        <v>131</v>
      </c>
      <c r="D12" s="44">
        <v>6000</v>
      </c>
      <c r="E12" s="44"/>
      <c r="F12" s="44"/>
      <c r="G12" s="44">
        <f t="shared" si="0"/>
        <v>23386.25</v>
      </c>
    </row>
    <row r="13" spans="1:9" x14ac:dyDescent="0.3">
      <c r="A13" s="46">
        <v>45167</v>
      </c>
      <c r="C13" t="s">
        <v>131</v>
      </c>
      <c r="D13" s="44">
        <v>1000</v>
      </c>
      <c r="E13" s="44"/>
      <c r="F13" s="44"/>
      <c r="G13" s="44">
        <f t="shared" si="0"/>
        <v>22386.25</v>
      </c>
    </row>
    <row r="14" spans="1:9" x14ac:dyDescent="0.3">
      <c r="A14" s="46">
        <v>45177</v>
      </c>
      <c r="C14" t="s">
        <v>114</v>
      </c>
      <c r="D14" s="44"/>
      <c r="E14" s="78">
        <v>8000</v>
      </c>
      <c r="F14" s="44"/>
      <c r="G14" s="44">
        <f t="shared" si="0"/>
        <v>30386.25</v>
      </c>
    </row>
    <row r="15" spans="1:9" x14ac:dyDescent="0.3">
      <c r="A15" s="46">
        <v>45189</v>
      </c>
      <c r="C15" t="s">
        <v>131</v>
      </c>
      <c r="D15" s="44">
        <v>1000</v>
      </c>
      <c r="E15" s="44"/>
      <c r="F15" s="44"/>
      <c r="G15" s="44">
        <f t="shared" si="0"/>
        <v>29386.25</v>
      </c>
    </row>
    <row r="16" spans="1:9" x14ac:dyDescent="0.3">
      <c r="A16" s="46">
        <v>45199</v>
      </c>
      <c r="C16" t="s">
        <v>140</v>
      </c>
      <c r="D16" s="44"/>
      <c r="E16" s="44">
        <v>173.58</v>
      </c>
      <c r="F16" s="44"/>
      <c r="G16" s="44">
        <f t="shared" si="0"/>
        <v>29559.83</v>
      </c>
    </row>
    <row r="17" spans="1:7" x14ac:dyDescent="0.3">
      <c r="A17" s="46">
        <v>45203</v>
      </c>
      <c r="C17" t="s">
        <v>131</v>
      </c>
      <c r="D17" s="44">
        <v>1000</v>
      </c>
      <c r="E17" s="44"/>
      <c r="F17" s="44"/>
      <c r="G17" s="44">
        <f t="shared" si="0"/>
        <v>28559.83</v>
      </c>
    </row>
    <row r="18" spans="1:7" x14ac:dyDescent="0.3">
      <c r="A18" s="46">
        <v>45211</v>
      </c>
      <c r="C18" t="s">
        <v>131</v>
      </c>
      <c r="D18" s="44">
        <v>1000</v>
      </c>
      <c r="E18" s="44"/>
      <c r="F18" s="44"/>
      <c r="G18" s="44">
        <f t="shared" si="0"/>
        <v>27559.83</v>
      </c>
    </row>
    <row r="19" spans="1:7" x14ac:dyDescent="0.3">
      <c r="A19" s="46">
        <v>45239</v>
      </c>
      <c r="C19" t="s">
        <v>131</v>
      </c>
      <c r="D19" s="44">
        <v>2000</v>
      </c>
      <c r="E19" s="44"/>
      <c r="F19" s="44"/>
      <c r="G19" s="44">
        <f t="shared" si="0"/>
        <v>25559.83</v>
      </c>
    </row>
    <row r="20" spans="1:7" x14ac:dyDescent="0.3">
      <c r="A20" s="46">
        <v>45272</v>
      </c>
      <c r="C20" t="s">
        <v>131</v>
      </c>
      <c r="D20" s="44">
        <v>1000</v>
      </c>
      <c r="E20" s="44"/>
      <c r="F20" s="44"/>
      <c r="G20" s="44">
        <f t="shared" si="0"/>
        <v>24559.83</v>
      </c>
    </row>
    <row r="21" spans="1:7" x14ac:dyDescent="0.3">
      <c r="A21" s="46">
        <v>45280</v>
      </c>
      <c r="C21" t="s">
        <v>131</v>
      </c>
      <c r="D21" s="44">
        <v>1200</v>
      </c>
      <c r="E21" s="44"/>
      <c r="F21" s="44"/>
      <c r="G21" s="44">
        <f t="shared" si="0"/>
        <v>23359.83</v>
      </c>
    </row>
    <row r="22" spans="1:7" x14ac:dyDescent="0.3">
      <c r="A22" s="46">
        <v>45291</v>
      </c>
      <c r="C22" t="s">
        <v>140</v>
      </c>
      <c r="D22" s="44"/>
      <c r="E22" s="44">
        <v>181.51</v>
      </c>
      <c r="F22" s="44"/>
      <c r="G22" s="44">
        <f t="shared" si="0"/>
        <v>23541.34</v>
      </c>
    </row>
    <row r="23" spans="1:7" x14ac:dyDescent="0.3">
      <c r="A23" s="46">
        <v>45309</v>
      </c>
      <c r="C23" t="s">
        <v>131</v>
      </c>
      <c r="D23" s="44">
        <v>1000</v>
      </c>
      <c r="E23" s="44"/>
      <c r="F23" s="44"/>
      <c r="G23" s="44">
        <f t="shared" si="0"/>
        <v>22541.34</v>
      </c>
    </row>
    <row r="24" spans="1:7" x14ac:dyDescent="0.3">
      <c r="A24" s="46">
        <v>45330</v>
      </c>
      <c r="C24" t="s">
        <v>131</v>
      </c>
      <c r="D24" s="44">
        <v>1000</v>
      </c>
      <c r="E24" s="44"/>
      <c r="F24" s="44"/>
      <c r="G24" s="44">
        <f t="shared" si="0"/>
        <v>21541.34</v>
      </c>
    </row>
    <row r="25" spans="1:7" x14ac:dyDescent="0.3">
      <c r="A25" s="46">
        <v>45382</v>
      </c>
      <c r="C25" t="s">
        <v>140</v>
      </c>
      <c r="D25" s="44"/>
      <c r="E25" s="44">
        <v>151.83000000000001</v>
      </c>
      <c r="F25" s="44"/>
      <c r="G25" s="44">
        <f t="shared" si="0"/>
        <v>21693.170000000002</v>
      </c>
    </row>
    <row r="26" spans="1:7" x14ac:dyDescent="0.3">
      <c r="A26" s="46"/>
      <c r="D26" s="44"/>
      <c r="E26" s="44"/>
      <c r="F26" s="44"/>
      <c r="G26" s="44"/>
    </row>
    <row r="27" spans="1:7" x14ac:dyDescent="0.3">
      <c r="A27" s="46"/>
      <c r="D27" s="44">
        <f>SUM(D5:D24)</f>
        <v>27200</v>
      </c>
      <c r="E27" s="44"/>
      <c r="F27" s="44"/>
      <c r="G27" s="44"/>
    </row>
    <row r="28" spans="1:7" x14ac:dyDescent="0.3">
      <c r="A28" s="46"/>
      <c r="D28" s="44"/>
      <c r="E28" s="44"/>
      <c r="F28" s="44"/>
      <c r="G28" s="44"/>
    </row>
    <row r="29" spans="1:7" x14ac:dyDescent="0.3">
      <c r="A29" s="46"/>
      <c r="D29" s="44"/>
      <c r="G29" s="44"/>
    </row>
    <row r="30" spans="1:7" x14ac:dyDescent="0.3">
      <c r="A30" s="46"/>
      <c r="D30" s="44"/>
      <c r="E30" s="44"/>
      <c r="G30" s="44"/>
    </row>
    <row r="31" spans="1:7" x14ac:dyDescent="0.3">
      <c r="D31" s="44"/>
    </row>
    <row r="32" spans="1:7" x14ac:dyDescent="0.3">
      <c r="D32" s="44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2E8B1-FDF0-48E9-9121-0413F2F476F7}">
  <dimension ref="A1:G340"/>
  <sheetViews>
    <sheetView tabSelected="1" workbookViewId="0"/>
  </sheetViews>
  <sheetFormatPr defaultRowHeight="14.4" x14ac:dyDescent="0.3"/>
  <cols>
    <col min="3" max="3" width="31.109375" customWidth="1"/>
    <col min="4" max="4" width="12.44140625" customWidth="1"/>
    <col min="6" max="6" width="11.5546875" customWidth="1"/>
  </cols>
  <sheetData>
    <row r="1" spans="1:6" x14ac:dyDescent="0.3">
      <c r="A1" s="1" t="s">
        <v>224</v>
      </c>
      <c r="B1" s="1"/>
      <c r="C1" s="2"/>
      <c r="D1" s="3"/>
      <c r="E1" s="3"/>
      <c r="F1" s="3"/>
    </row>
    <row r="2" spans="1:6" x14ac:dyDescent="0.3">
      <c r="A2" s="1" t="s">
        <v>0</v>
      </c>
      <c r="B2" s="1" t="s">
        <v>40</v>
      </c>
      <c r="C2" s="2" t="s">
        <v>1</v>
      </c>
      <c r="D2" s="3" t="s">
        <v>2</v>
      </c>
      <c r="E2" s="3" t="s">
        <v>3</v>
      </c>
      <c r="F2" s="3" t="s">
        <v>4</v>
      </c>
    </row>
    <row r="3" spans="1:6" x14ac:dyDescent="0.3">
      <c r="A3" s="1"/>
      <c r="B3" s="1"/>
      <c r="C3" s="2"/>
      <c r="D3" s="3"/>
      <c r="E3" s="3"/>
      <c r="F3" s="3"/>
    </row>
    <row r="4" spans="1:6" x14ac:dyDescent="0.3">
      <c r="A4" s="6" t="s">
        <v>9</v>
      </c>
      <c r="B4" s="7"/>
      <c r="C4" s="5"/>
      <c r="D4" s="12"/>
      <c r="E4" s="12"/>
      <c r="F4" s="12"/>
    </row>
    <row r="5" spans="1:6" x14ac:dyDescent="0.3">
      <c r="A5" s="6" t="s">
        <v>91</v>
      </c>
      <c r="B5" s="7"/>
      <c r="C5" s="5"/>
      <c r="D5" s="12"/>
      <c r="E5" s="12"/>
      <c r="F5" s="55"/>
    </row>
    <row r="6" spans="1:6" x14ac:dyDescent="0.3">
      <c r="A6" s="8">
        <v>45030</v>
      </c>
      <c r="B6" s="7"/>
      <c r="C6" s="5" t="s">
        <v>119</v>
      </c>
      <c r="D6" s="12"/>
      <c r="E6" s="12">
        <v>8494.5</v>
      </c>
      <c r="F6" s="12"/>
    </row>
    <row r="7" spans="1:6" x14ac:dyDescent="0.3">
      <c r="A7" s="8">
        <v>45175</v>
      </c>
      <c r="B7" s="7"/>
      <c r="C7" s="5" t="s">
        <v>168</v>
      </c>
      <c r="D7" s="12"/>
      <c r="E7" s="12">
        <v>8494.5</v>
      </c>
      <c r="F7" s="12"/>
    </row>
    <row r="8" spans="1:6" x14ac:dyDescent="0.3">
      <c r="A8" s="8"/>
      <c r="B8" s="7"/>
      <c r="C8" s="5"/>
      <c r="D8" s="12"/>
      <c r="E8" s="12"/>
      <c r="F8" s="82">
        <f>SUM(E6:E7)</f>
        <v>16989</v>
      </c>
    </row>
    <row r="9" spans="1:6" x14ac:dyDescent="0.3">
      <c r="A9" s="6" t="s">
        <v>12</v>
      </c>
      <c r="B9" s="7"/>
      <c r="C9" s="5"/>
      <c r="D9" s="12"/>
      <c r="E9" s="12"/>
      <c r="F9" s="82"/>
    </row>
    <row r="10" spans="1:6" x14ac:dyDescent="0.3">
      <c r="A10" s="6" t="s">
        <v>91</v>
      </c>
      <c r="B10" s="7"/>
      <c r="C10" s="5"/>
      <c r="D10" s="12"/>
      <c r="E10" s="12"/>
      <c r="F10" s="82"/>
    </row>
    <row r="11" spans="1:6" x14ac:dyDescent="0.3">
      <c r="A11" s="8">
        <v>45184</v>
      </c>
      <c r="B11" s="7"/>
      <c r="C11" s="5" t="s">
        <v>167</v>
      </c>
      <c r="D11" s="12"/>
      <c r="E11" s="12">
        <v>2</v>
      </c>
      <c r="F11" s="79"/>
    </row>
    <row r="12" spans="1:6" x14ac:dyDescent="0.3">
      <c r="A12" s="8"/>
      <c r="B12" s="7"/>
      <c r="C12" s="5"/>
      <c r="D12" s="12"/>
      <c r="E12" s="12"/>
      <c r="F12" s="82">
        <f>SUM(E11)</f>
        <v>2</v>
      </c>
    </row>
    <row r="13" spans="1:6" x14ac:dyDescent="0.3">
      <c r="A13" s="6" t="s">
        <v>14</v>
      </c>
      <c r="B13" s="7"/>
      <c r="C13" s="5"/>
      <c r="D13" s="12"/>
      <c r="E13" s="12"/>
      <c r="F13" s="79"/>
    </row>
    <row r="14" spans="1:6" x14ac:dyDescent="0.3">
      <c r="A14" s="6" t="s">
        <v>91</v>
      </c>
      <c r="B14" s="7"/>
      <c r="C14" s="5"/>
      <c r="D14" s="12"/>
      <c r="E14" s="12"/>
      <c r="F14" s="82"/>
    </row>
    <row r="15" spans="1:6" x14ac:dyDescent="0.3">
      <c r="A15" s="8">
        <v>45119</v>
      </c>
      <c r="B15" s="7"/>
      <c r="C15" s="5" t="s">
        <v>171</v>
      </c>
      <c r="D15" s="44"/>
      <c r="E15" s="12">
        <v>1337.35</v>
      </c>
      <c r="F15" s="79"/>
    </row>
    <row r="16" spans="1:6" x14ac:dyDescent="0.3">
      <c r="A16" s="8">
        <v>45328</v>
      </c>
      <c r="B16" s="7"/>
      <c r="C16" s="5" t="s">
        <v>171</v>
      </c>
      <c r="D16" s="12"/>
      <c r="E16" s="12">
        <v>320.89</v>
      </c>
      <c r="F16" s="79"/>
    </row>
    <row r="17" spans="1:6" x14ac:dyDescent="0.3">
      <c r="A17" s="9"/>
      <c r="B17" s="10"/>
      <c r="C17" s="11"/>
      <c r="D17" s="57"/>
      <c r="E17" s="57"/>
      <c r="F17" s="82">
        <f>SUM(E15:E16)</f>
        <v>1658.2399999999998</v>
      </c>
    </row>
    <row r="18" spans="1:6" x14ac:dyDescent="0.3">
      <c r="A18" s="6" t="s">
        <v>15</v>
      </c>
      <c r="B18" s="7"/>
      <c r="C18" s="5"/>
      <c r="D18" s="12"/>
      <c r="E18" s="12"/>
      <c r="F18" s="79"/>
    </row>
    <row r="19" spans="1:6" x14ac:dyDescent="0.3">
      <c r="A19" s="6" t="s">
        <v>91</v>
      </c>
      <c r="B19" s="7"/>
      <c r="C19" s="5"/>
      <c r="D19" s="12"/>
      <c r="E19" s="12"/>
      <c r="F19" s="82"/>
    </row>
    <row r="20" spans="1:6" x14ac:dyDescent="0.3">
      <c r="A20" s="8">
        <v>45091</v>
      </c>
      <c r="B20" s="7"/>
      <c r="C20" s="5" t="s">
        <v>15</v>
      </c>
      <c r="E20" s="12">
        <v>134.66999999999999</v>
      </c>
      <c r="F20" s="79"/>
    </row>
    <row r="21" spans="1:6" x14ac:dyDescent="0.3">
      <c r="A21" s="8"/>
      <c r="B21" s="7"/>
      <c r="C21" s="5"/>
      <c r="D21" s="12"/>
      <c r="E21" s="12"/>
      <c r="F21" s="82">
        <f>SUM(E20)</f>
        <v>134.66999999999999</v>
      </c>
    </row>
    <row r="22" spans="1:6" x14ac:dyDescent="0.3">
      <c r="A22" s="6" t="s">
        <v>21</v>
      </c>
      <c r="B22" s="7"/>
      <c r="C22" s="5"/>
      <c r="D22" s="12"/>
      <c r="E22" s="12"/>
      <c r="F22" s="79"/>
    </row>
    <row r="23" spans="1:6" x14ac:dyDescent="0.3">
      <c r="A23" s="6" t="s">
        <v>91</v>
      </c>
      <c r="B23" s="7"/>
      <c r="C23" s="5"/>
      <c r="D23" s="12"/>
      <c r="E23" s="12"/>
      <c r="F23" s="82">
        <v>0</v>
      </c>
    </row>
    <row r="24" spans="1:6" x14ac:dyDescent="0.3">
      <c r="A24" s="8">
        <v>45107</v>
      </c>
      <c r="B24" s="7"/>
      <c r="C24" s="5" t="s">
        <v>140</v>
      </c>
      <c r="D24" s="12"/>
      <c r="E24" s="12">
        <v>194.86</v>
      </c>
      <c r="F24" s="82"/>
    </row>
    <row r="25" spans="1:6" x14ac:dyDescent="0.3">
      <c r="A25" s="8">
        <v>45199</v>
      </c>
      <c r="B25" s="7"/>
      <c r="C25" s="5" t="s">
        <v>140</v>
      </c>
      <c r="D25" s="12"/>
      <c r="E25" s="12">
        <v>173.58</v>
      </c>
      <c r="F25" s="82"/>
    </row>
    <row r="26" spans="1:6" x14ac:dyDescent="0.3">
      <c r="A26" s="6">
        <v>45291</v>
      </c>
      <c r="B26" s="7"/>
      <c r="C26" s="5" t="s">
        <v>140</v>
      </c>
      <c r="D26" s="12"/>
      <c r="E26" s="12">
        <v>181.51</v>
      </c>
      <c r="F26" s="82"/>
    </row>
    <row r="27" spans="1:6" x14ac:dyDescent="0.3">
      <c r="A27" s="6">
        <v>45382</v>
      </c>
      <c r="B27" s="7"/>
      <c r="C27" s="5" t="s">
        <v>140</v>
      </c>
      <c r="D27" s="12"/>
      <c r="E27" s="12">
        <v>151.83000000000001</v>
      </c>
      <c r="F27" s="82"/>
    </row>
    <row r="28" spans="1:6" x14ac:dyDescent="0.3">
      <c r="A28" s="6"/>
      <c r="B28" s="7"/>
      <c r="C28" s="5"/>
      <c r="D28" s="12"/>
      <c r="E28" s="12"/>
      <c r="F28" s="82">
        <f>SUM(E24:E27)</f>
        <v>701.78000000000009</v>
      </c>
    </row>
    <row r="29" spans="1:6" x14ac:dyDescent="0.3">
      <c r="A29" s="6" t="s">
        <v>28</v>
      </c>
      <c r="B29" s="7"/>
      <c r="C29" s="5"/>
      <c r="D29" s="12"/>
      <c r="E29" s="12"/>
      <c r="F29" s="82"/>
    </row>
    <row r="30" spans="1:6" x14ac:dyDescent="0.3">
      <c r="A30" s="8">
        <v>45352</v>
      </c>
      <c r="B30" s="7"/>
      <c r="C30" s="5" t="s">
        <v>192</v>
      </c>
      <c r="D30" s="12"/>
      <c r="E30" s="79">
        <v>130</v>
      </c>
      <c r="F30" s="55"/>
    </row>
    <row r="31" spans="1:6" x14ac:dyDescent="0.3">
      <c r="A31" s="8">
        <v>45366</v>
      </c>
      <c r="B31" s="7"/>
      <c r="C31" s="5" t="s">
        <v>193</v>
      </c>
      <c r="D31" s="12"/>
      <c r="E31" s="79">
        <v>130</v>
      </c>
      <c r="F31" s="55"/>
    </row>
    <row r="32" spans="1:6" x14ac:dyDescent="0.3">
      <c r="A32" s="6"/>
      <c r="B32" s="7"/>
      <c r="C32" s="5"/>
      <c r="D32" s="12"/>
      <c r="E32" s="12"/>
      <c r="F32" s="55">
        <f>SUM(E30:E31)</f>
        <v>260</v>
      </c>
    </row>
    <row r="33" spans="1:7" x14ac:dyDescent="0.3">
      <c r="A33" s="6"/>
      <c r="B33" s="7"/>
      <c r="C33" s="5"/>
      <c r="D33" s="12"/>
      <c r="E33" s="12"/>
      <c r="F33" s="55"/>
    </row>
    <row r="34" spans="1:7" x14ac:dyDescent="0.3">
      <c r="A34" s="6" t="s">
        <v>200</v>
      </c>
      <c r="B34" s="7"/>
      <c r="C34" s="5"/>
      <c r="D34" s="12"/>
      <c r="E34" s="12"/>
      <c r="F34" s="77">
        <f>SUM(F4:F32)</f>
        <v>19745.689999999995</v>
      </c>
    </row>
    <row r="35" spans="1:7" x14ac:dyDescent="0.3">
      <c r="A35" s="6"/>
      <c r="B35" s="7"/>
      <c r="C35" s="5"/>
      <c r="D35" s="12"/>
      <c r="E35" s="12"/>
      <c r="F35" s="82"/>
    </row>
    <row r="36" spans="1:7" x14ac:dyDescent="0.3">
      <c r="A36" s="6"/>
      <c r="B36" s="7"/>
      <c r="C36" s="5"/>
      <c r="D36" s="12"/>
      <c r="E36" s="12"/>
      <c r="F36" s="82"/>
    </row>
    <row r="37" spans="1:7" x14ac:dyDescent="0.3">
      <c r="A37" s="6" t="s">
        <v>18</v>
      </c>
      <c r="B37" s="7"/>
      <c r="C37" s="5"/>
      <c r="D37" s="12"/>
      <c r="E37" s="12"/>
      <c r="F37" s="12"/>
    </row>
    <row r="38" spans="1:7" x14ac:dyDescent="0.3">
      <c r="A38" s="6" t="s">
        <v>91</v>
      </c>
      <c r="B38" s="7"/>
      <c r="C38" s="5"/>
      <c r="D38" s="12"/>
      <c r="E38" s="12"/>
      <c r="F38" s="55"/>
    </row>
    <row r="39" spans="1:7" x14ac:dyDescent="0.3">
      <c r="A39" s="8">
        <v>45250</v>
      </c>
      <c r="B39" s="7"/>
      <c r="C39" s="5" t="s">
        <v>176</v>
      </c>
      <c r="D39" s="79">
        <v>101</v>
      </c>
      <c r="E39" s="12"/>
      <c r="F39" s="55"/>
    </row>
    <row r="40" spans="1:7" x14ac:dyDescent="0.3">
      <c r="A40" s="8"/>
      <c r="B40" s="7"/>
      <c r="C40" s="5"/>
      <c r="D40" s="12"/>
      <c r="E40" s="12"/>
      <c r="F40" s="82">
        <f>SUM(D39)</f>
        <v>101</v>
      </c>
    </row>
    <row r="41" spans="1:7" x14ac:dyDescent="0.3">
      <c r="A41" s="6" t="s">
        <v>19</v>
      </c>
      <c r="B41" s="7"/>
      <c r="C41" s="5"/>
      <c r="D41" s="12"/>
      <c r="E41" s="12"/>
      <c r="F41" s="12"/>
    </row>
    <row r="42" spans="1:7" x14ac:dyDescent="0.3">
      <c r="A42" s="6" t="s">
        <v>91</v>
      </c>
      <c r="B42" s="7"/>
      <c r="C42" s="5"/>
      <c r="D42" s="12"/>
      <c r="E42" s="12"/>
      <c r="F42" s="55"/>
    </row>
    <row r="43" spans="1:7" x14ac:dyDescent="0.3">
      <c r="A43" s="8">
        <v>45078</v>
      </c>
      <c r="B43" s="7"/>
      <c r="C43" s="5" t="s">
        <v>195</v>
      </c>
      <c r="D43" s="12"/>
      <c r="E43" s="12"/>
      <c r="G43" s="82">
        <v>96.48</v>
      </c>
    </row>
    <row r="44" spans="1:7" x14ac:dyDescent="0.3">
      <c r="A44" s="8"/>
      <c r="B44" s="7"/>
      <c r="C44" s="5"/>
      <c r="D44" s="12"/>
      <c r="E44" s="12"/>
      <c r="F44" s="12"/>
    </row>
    <row r="45" spans="1:7" x14ac:dyDescent="0.3">
      <c r="A45" s="6" t="s">
        <v>22</v>
      </c>
      <c r="B45" s="7"/>
      <c r="C45" s="5"/>
      <c r="D45" s="12"/>
      <c r="E45" s="12"/>
      <c r="F45" s="55"/>
    </row>
    <row r="46" spans="1:7" x14ac:dyDescent="0.3">
      <c r="A46" s="6" t="s">
        <v>91</v>
      </c>
      <c r="B46" s="7"/>
      <c r="C46" s="5"/>
      <c r="D46" s="12"/>
      <c r="E46" s="12"/>
      <c r="F46" s="55"/>
    </row>
    <row r="47" spans="1:7" x14ac:dyDescent="0.3">
      <c r="A47" s="8">
        <v>45034</v>
      </c>
      <c r="B47" s="7"/>
      <c r="C47" s="5" t="s">
        <v>120</v>
      </c>
      <c r="D47" s="79">
        <v>400</v>
      </c>
      <c r="E47" s="12"/>
      <c r="F47" s="55"/>
    </row>
    <row r="48" spans="1:7" x14ac:dyDescent="0.3">
      <c r="A48" s="8">
        <v>45112</v>
      </c>
      <c r="B48" s="7"/>
      <c r="C48" s="5" t="s">
        <v>145</v>
      </c>
      <c r="D48" s="79">
        <v>50</v>
      </c>
      <c r="E48" s="12"/>
      <c r="F48" s="55"/>
    </row>
    <row r="49" spans="1:6" x14ac:dyDescent="0.3">
      <c r="A49" s="8">
        <v>45189</v>
      </c>
      <c r="B49" s="7"/>
      <c r="C49" s="5" t="s">
        <v>201</v>
      </c>
      <c r="D49" s="79">
        <v>500</v>
      </c>
      <c r="E49" s="12"/>
      <c r="F49" s="55"/>
    </row>
    <row r="50" spans="1:6" x14ac:dyDescent="0.3">
      <c r="A50" s="8"/>
      <c r="B50" s="7"/>
      <c r="C50" s="5"/>
      <c r="D50" s="12"/>
      <c r="E50" s="12"/>
      <c r="F50" s="55">
        <f>SUM(D47:D49)</f>
        <v>950</v>
      </c>
    </row>
    <row r="51" spans="1:6" x14ac:dyDescent="0.3">
      <c r="A51" s="6" t="s">
        <v>24</v>
      </c>
      <c r="B51" s="7"/>
      <c r="C51" s="5"/>
      <c r="D51" s="12"/>
      <c r="E51" s="12"/>
      <c r="F51" s="55"/>
    </row>
    <row r="52" spans="1:6" x14ac:dyDescent="0.3">
      <c r="A52" s="6" t="s">
        <v>91</v>
      </c>
      <c r="B52" s="7"/>
      <c r="C52" s="5"/>
      <c r="D52" s="12"/>
      <c r="E52" s="12"/>
      <c r="F52" s="55"/>
    </row>
    <row r="53" spans="1:6" x14ac:dyDescent="0.3">
      <c r="A53" s="8"/>
      <c r="B53" s="7"/>
      <c r="C53" s="5"/>
      <c r="D53" s="79"/>
      <c r="E53" s="12"/>
      <c r="F53" s="12"/>
    </row>
    <row r="54" spans="1:6" x14ac:dyDescent="0.3">
      <c r="A54" s="8">
        <v>45028</v>
      </c>
      <c r="B54" s="7"/>
      <c r="C54" s="5" t="s">
        <v>202</v>
      </c>
      <c r="D54" s="79">
        <v>3</v>
      </c>
      <c r="E54" s="12"/>
      <c r="F54" s="12"/>
    </row>
    <row r="55" spans="1:6" x14ac:dyDescent="0.3">
      <c r="A55" s="8">
        <v>45028</v>
      </c>
      <c r="B55" s="7"/>
      <c r="C55" s="5" t="s">
        <v>122</v>
      </c>
      <c r="D55" s="79">
        <v>4.75</v>
      </c>
      <c r="E55" s="12"/>
      <c r="F55" s="12"/>
    </row>
    <row r="56" spans="1:6" x14ac:dyDescent="0.3">
      <c r="A56" s="8">
        <v>45028</v>
      </c>
      <c r="B56" s="7"/>
      <c r="C56" s="5" t="s">
        <v>203</v>
      </c>
      <c r="D56" s="79">
        <v>17</v>
      </c>
      <c r="E56" s="12"/>
      <c r="F56" s="12"/>
    </row>
    <row r="57" spans="1:6" x14ac:dyDescent="0.3">
      <c r="A57" s="8">
        <v>45064</v>
      </c>
      <c r="B57" s="7"/>
      <c r="C57" s="5" t="s">
        <v>204</v>
      </c>
      <c r="D57" s="79">
        <v>29.99</v>
      </c>
      <c r="E57" s="12"/>
      <c r="F57" s="12"/>
    </row>
    <row r="58" spans="1:6" x14ac:dyDescent="0.3">
      <c r="A58" s="8">
        <v>45064</v>
      </c>
      <c r="B58" s="7"/>
      <c r="C58" s="5" t="s">
        <v>122</v>
      </c>
      <c r="D58" s="79">
        <v>5.62</v>
      </c>
      <c r="E58" s="12"/>
      <c r="F58" s="12"/>
    </row>
    <row r="59" spans="1:6" x14ac:dyDescent="0.3">
      <c r="A59" s="8">
        <v>45064</v>
      </c>
      <c r="B59" s="7"/>
      <c r="C59" s="5" t="s">
        <v>203</v>
      </c>
      <c r="D59" s="79">
        <v>17</v>
      </c>
      <c r="E59" s="12"/>
      <c r="F59" s="12"/>
    </row>
    <row r="60" spans="1:6" x14ac:dyDescent="0.3">
      <c r="A60" s="8">
        <v>45091</v>
      </c>
      <c r="B60" s="7"/>
      <c r="C60" s="5" t="s">
        <v>146</v>
      </c>
      <c r="D60" s="79">
        <v>7.66</v>
      </c>
      <c r="E60" s="12"/>
      <c r="F60" s="12"/>
    </row>
    <row r="61" spans="1:6" x14ac:dyDescent="0.3">
      <c r="A61" s="8">
        <v>45091</v>
      </c>
      <c r="B61" s="7"/>
      <c r="C61" s="5" t="s">
        <v>122</v>
      </c>
      <c r="D61" s="79">
        <v>6.5</v>
      </c>
      <c r="E61" s="12"/>
      <c r="F61" s="12"/>
    </row>
    <row r="62" spans="1:6" x14ac:dyDescent="0.3">
      <c r="A62" s="8">
        <v>45091</v>
      </c>
      <c r="B62" s="7"/>
      <c r="C62" s="5" t="s">
        <v>203</v>
      </c>
      <c r="D62" s="79">
        <v>17</v>
      </c>
      <c r="E62" s="12"/>
      <c r="F62" s="12"/>
    </row>
    <row r="63" spans="1:6" x14ac:dyDescent="0.3">
      <c r="A63" s="8">
        <v>45107</v>
      </c>
      <c r="B63" s="7"/>
      <c r="C63" s="5" t="s">
        <v>141</v>
      </c>
      <c r="D63" s="79">
        <v>18</v>
      </c>
      <c r="E63" s="12"/>
      <c r="F63" s="12"/>
    </row>
    <row r="64" spans="1:6" x14ac:dyDescent="0.3">
      <c r="A64" s="8">
        <v>45119</v>
      </c>
      <c r="B64" s="7"/>
      <c r="C64" s="5" t="s">
        <v>151</v>
      </c>
      <c r="D64" s="79">
        <v>8.99</v>
      </c>
      <c r="E64" s="12"/>
      <c r="F64" s="12"/>
    </row>
    <row r="65" spans="1:6" x14ac:dyDescent="0.3">
      <c r="A65" s="8">
        <v>45119</v>
      </c>
      <c r="B65" s="7"/>
      <c r="C65" s="5" t="s">
        <v>205</v>
      </c>
      <c r="D65" s="79">
        <v>11</v>
      </c>
      <c r="E65" s="12"/>
      <c r="F65" s="12"/>
    </row>
    <row r="66" spans="1:6" x14ac:dyDescent="0.3">
      <c r="A66" s="8">
        <v>45119</v>
      </c>
      <c r="B66" s="7"/>
      <c r="C66" s="5" t="s">
        <v>203</v>
      </c>
      <c r="D66" s="79">
        <v>17</v>
      </c>
      <c r="E66" s="12"/>
      <c r="F66" s="12"/>
    </row>
    <row r="67" spans="1:6" x14ac:dyDescent="0.3">
      <c r="A67" s="8">
        <v>45146</v>
      </c>
      <c r="B67" s="7"/>
      <c r="C67" s="5" t="s">
        <v>161</v>
      </c>
      <c r="D67" s="79">
        <v>9.99</v>
      </c>
      <c r="E67" s="12"/>
      <c r="F67" s="12"/>
    </row>
    <row r="68" spans="1:6" x14ac:dyDescent="0.3">
      <c r="A68" s="8">
        <v>45146</v>
      </c>
      <c r="B68" s="7"/>
      <c r="C68" s="5" t="s">
        <v>160</v>
      </c>
      <c r="D68" s="79">
        <v>3.3</v>
      </c>
      <c r="E68" s="12"/>
      <c r="F68" s="12"/>
    </row>
    <row r="69" spans="1:6" x14ac:dyDescent="0.3">
      <c r="A69" s="8">
        <v>45146</v>
      </c>
      <c r="B69" s="7"/>
      <c r="C69" s="5" t="s">
        <v>203</v>
      </c>
      <c r="D69" s="79">
        <v>17</v>
      </c>
      <c r="E69" s="12"/>
      <c r="F69" s="12"/>
    </row>
    <row r="70" spans="1:6" x14ac:dyDescent="0.3">
      <c r="A70" s="8">
        <v>45168</v>
      </c>
      <c r="B70" s="7"/>
      <c r="C70" s="5" t="s">
        <v>206</v>
      </c>
      <c r="D70" s="79">
        <v>92</v>
      </c>
      <c r="E70" s="12"/>
      <c r="F70" s="12"/>
    </row>
    <row r="71" spans="1:6" x14ac:dyDescent="0.3">
      <c r="A71" s="8">
        <v>45180</v>
      </c>
      <c r="B71" s="7"/>
      <c r="C71" s="5" t="s">
        <v>203</v>
      </c>
      <c r="D71" s="79">
        <v>17</v>
      </c>
      <c r="E71" s="12"/>
      <c r="F71" s="12"/>
    </row>
    <row r="72" spans="1:6" x14ac:dyDescent="0.3">
      <c r="A72" s="8">
        <v>45199</v>
      </c>
      <c r="B72" s="7"/>
      <c r="C72" s="5" t="s">
        <v>141</v>
      </c>
      <c r="D72" s="79">
        <v>18</v>
      </c>
      <c r="E72" s="12"/>
      <c r="F72" s="12"/>
    </row>
    <row r="73" spans="1:6" x14ac:dyDescent="0.3">
      <c r="A73" s="8">
        <v>45204</v>
      </c>
      <c r="B73" s="7"/>
      <c r="C73" s="5" t="s">
        <v>207</v>
      </c>
      <c r="D73" s="79">
        <v>10.85</v>
      </c>
      <c r="E73" s="12"/>
      <c r="F73" s="12"/>
    </row>
    <row r="74" spans="1:6" x14ac:dyDescent="0.3">
      <c r="A74" s="8">
        <v>45204</v>
      </c>
      <c r="B74" s="7"/>
      <c r="C74" s="5" t="s">
        <v>203</v>
      </c>
      <c r="D74" s="79">
        <v>17</v>
      </c>
      <c r="E74" s="12"/>
      <c r="F74" s="12"/>
    </row>
    <row r="75" spans="1:6" x14ac:dyDescent="0.3">
      <c r="A75" s="8">
        <v>45233</v>
      </c>
      <c r="B75" s="7"/>
      <c r="C75" s="5" t="s">
        <v>203</v>
      </c>
      <c r="D75" s="79">
        <v>17</v>
      </c>
      <c r="E75" s="12"/>
      <c r="F75" s="12"/>
    </row>
    <row r="76" spans="1:6" x14ac:dyDescent="0.3">
      <c r="A76" s="8">
        <v>45268</v>
      </c>
      <c r="B76" s="7"/>
      <c r="C76" s="5" t="s">
        <v>122</v>
      </c>
      <c r="D76" s="79">
        <v>4.2</v>
      </c>
      <c r="E76" s="12"/>
      <c r="F76" s="12"/>
    </row>
    <row r="77" spans="1:6" x14ac:dyDescent="0.3">
      <c r="A77" s="8">
        <v>45268</v>
      </c>
      <c r="B77" s="7"/>
      <c r="C77" s="5" t="s">
        <v>208</v>
      </c>
      <c r="D77" s="79">
        <v>6.4</v>
      </c>
      <c r="E77" s="12"/>
      <c r="F77" s="12"/>
    </row>
    <row r="78" spans="1:6" x14ac:dyDescent="0.3">
      <c r="A78" s="8">
        <v>45268</v>
      </c>
      <c r="B78" s="7"/>
      <c r="C78" s="5" t="s">
        <v>203</v>
      </c>
      <c r="D78" s="79">
        <v>17</v>
      </c>
      <c r="E78" s="12"/>
      <c r="F78" s="12"/>
    </row>
    <row r="79" spans="1:6" x14ac:dyDescent="0.3">
      <c r="A79" s="8">
        <v>45291</v>
      </c>
      <c r="B79" s="7"/>
      <c r="C79" s="5" t="s">
        <v>141</v>
      </c>
      <c r="D79" s="79">
        <v>18</v>
      </c>
      <c r="E79" s="12"/>
      <c r="F79" s="12"/>
    </row>
    <row r="80" spans="1:6" x14ac:dyDescent="0.3">
      <c r="A80" s="8">
        <v>45299</v>
      </c>
      <c r="B80" s="7"/>
      <c r="C80" s="5" t="s">
        <v>209</v>
      </c>
      <c r="D80" s="79">
        <v>4</v>
      </c>
      <c r="E80" s="12"/>
      <c r="F80" s="12"/>
    </row>
    <row r="81" spans="1:6" x14ac:dyDescent="0.3">
      <c r="A81" s="8">
        <v>45299</v>
      </c>
      <c r="B81" s="7"/>
      <c r="C81" s="5" t="s">
        <v>203</v>
      </c>
      <c r="D81" s="79">
        <v>17</v>
      </c>
      <c r="E81" s="12"/>
      <c r="F81" s="12"/>
    </row>
    <row r="82" spans="1:6" x14ac:dyDescent="0.3">
      <c r="A82" s="8">
        <v>45324</v>
      </c>
      <c r="B82" s="7"/>
      <c r="C82" s="5" t="s">
        <v>203</v>
      </c>
      <c r="D82" s="79">
        <v>17</v>
      </c>
      <c r="E82" s="12"/>
      <c r="F82" s="12"/>
    </row>
    <row r="83" spans="1:6" x14ac:dyDescent="0.3">
      <c r="A83" s="8">
        <v>45357</v>
      </c>
      <c r="B83" s="7"/>
      <c r="C83" s="5" t="s">
        <v>210</v>
      </c>
      <c r="D83" s="79">
        <v>4.49</v>
      </c>
      <c r="E83" s="12"/>
      <c r="F83" s="12"/>
    </row>
    <row r="84" spans="1:6" x14ac:dyDescent="0.3">
      <c r="A84" s="8">
        <v>45357</v>
      </c>
      <c r="B84" s="7"/>
      <c r="C84" s="5" t="s">
        <v>211</v>
      </c>
      <c r="D84" s="79">
        <v>4.49</v>
      </c>
      <c r="E84" s="12"/>
      <c r="F84" s="12"/>
    </row>
    <row r="85" spans="1:6" x14ac:dyDescent="0.3">
      <c r="A85" s="8">
        <v>45357</v>
      </c>
      <c r="B85" s="7"/>
      <c r="C85" s="5" t="s">
        <v>203</v>
      </c>
      <c r="D85" s="79">
        <v>17</v>
      </c>
      <c r="E85" s="12"/>
      <c r="F85" s="12"/>
    </row>
    <row r="86" spans="1:6" x14ac:dyDescent="0.3">
      <c r="A86" s="8">
        <v>45382</v>
      </c>
      <c r="B86" s="7"/>
      <c r="C86" s="5" t="s">
        <v>141</v>
      </c>
      <c r="D86" s="79">
        <v>18</v>
      </c>
      <c r="E86" s="12"/>
      <c r="F86" s="12"/>
    </row>
    <row r="87" spans="1:6" x14ac:dyDescent="0.3">
      <c r="A87" s="8"/>
      <c r="B87" s="7"/>
      <c r="C87" s="5"/>
      <c r="D87" s="12"/>
      <c r="E87" s="12"/>
      <c r="F87" s="82">
        <f>SUM(D53:D87)</f>
        <v>493.23</v>
      </c>
    </row>
    <row r="88" spans="1:6" x14ac:dyDescent="0.3">
      <c r="A88" s="8"/>
      <c r="B88" s="7"/>
      <c r="C88" s="5"/>
      <c r="D88" s="12"/>
      <c r="E88" s="12"/>
      <c r="F88" s="55"/>
    </row>
    <row r="89" spans="1:6" x14ac:dyDescent="0.3">
      <c r="A89" s="8"/>
      <c r="B89" s="7"/>
      <c r="C89" s="5"/>
      <c r="D89" s="12"/>
      <c r="E89" s="12"/>
      <c r="F89" s="55"/>
    </row>
    <row r="90" spans="1:6" x14ac:dyDescent="0.3">
      <c r="A90" s="6" t="s">
        <v>29</v>
      </c>
      <c r="B90" s="7"/>
      <c r="C90" s="5"/>
      <c r="D90" s="12"/>
      <c r="E90" s="12"/>
      <c r="F90" s="12"/>
    </row>
    <row r="91" spans="1:6" x14ac:dyDescent="0.3">
      <c r="A91" s="2" t="s">
        <v>91</v>
      </c>
      <c r="B91" s="7"/>
      <c r="C91" s="5"/>
      <c r="D91" s="12"/>
      <c r="E91" s="12"/>
      <c r="F91" s="55"/>
    </row>
    <row r="92" spans="1:6" ht="24" x14ac:dyDescent="0.3">
      <c r="A92" s="8">
        <v>45041</v>
      </c>
      <c r="B92" s="7"/>
      <c r="C92" s="16" t="s">
        <v>111</v>
      </c>
      <c r="D92" s="79">
        <v>230</v>
      </c>
      <c r="E92" s="12"/>
      <c r="F92" s="55"/>
    </row>
    <row r="93" spans="1:6" ht="24" x14ac:dyDescent="0.3">
      <c r="A93" s="8">
        <v>45064</v>
      </c>
      <c r="B93" s="7"/>
      <c r="C93" s="16" t="s">
        <v>111</v>
      </c>
      <c r="D93" s="79">
        <v>360</v>
      </c>
      <c r="E93" s="12"/>
      <c r="F93" s="55"/>
    </row>
    <row r="94" spans="1:6" ht="24" x14ac:dyDescent="0.3">
      <c r="A94" s="8">
        <v>45080</v>
      </c>
      <c r="B94" s="7"/>
      <c r="C94" s="16" t="s">
        <v>111</v>
      </c>
      <c r="D94" s="79">
        <v>360</v>
      </c>
      <c r="E94" s="12"/>
      <c r="F94" s="55"/>
    </row>
    <row r="95" spans="1:6" ht="24" x14ac:dyDescent="0.3">
      <c r="A95" s="8">
        <v>45099</v>
      </c>
      <c r="B95" s="7"/>
      <c r="C95" s="16" t="s">
        <v>111</v>
      </c>
      <c r="D95" s="79">
        <v>180</v>
      </c>
      <c r="E95" s="12"/>
      <c r="F95" s="55"/>
    </row>
    <row r="96" spans="1:6" ht="24" x14ac:dyDescent="0.3">
      <c r="A96" s="8">
        <v>45113</v>
      </c>
      <c r="B96" s="7"/>
      <c r="C96" s="16" t="s">
        <v>111</v>
      </c>
      <c r="D96" s="79">
        <v>230</v>
      </c>
      <c r="E96" s="12"/>
      <c r="F96" s="55"/>
    </row>
    <row r="97" spans="1:6" ht="24" x14ac:dyDescent="0.3">
      <c r="A97" s="8">
        <v>45138</v>
      </c>
      <c r="B97" s="7"/>
      <c r="C97" s="16" t="s">
        <v>111</v>
      </c>
      <c r="D97" s="79">
        <v>230</v>
      </c>
      <c r="E97" s="12"/>
      <c r="F97" s="55"/>
    </row>
    <row r="98" spans="1:6" ht="24" x14ac:dyDescent="0.3">
      <c r="A98" s="8">
        <v>45167</v>
      </c>
      <c r="B98" s="7"/>
      <c r="C98" s="16" t="s">
        <v>111</v>
      </c>
      <c r="D98" s="79">
        <v>230</v>
      </c>
      <c r="E98" s="12"/>
      <c r="F98" s="55"/>
    </row>
    <row r="99" spans="1:6" ht="24" x14ac:dyDescent="0.3">
      <c r="A99" s="8">
        <v>45167</v>
      </c>
      <c r="B99" s="7"/>
      <c r="C99" s="16" t="s">
        <v>111</v>
      </c>
      <c r="D99" s="79">
        <v>255</v>
      </c>
      <c r="E99" s="12"/>
      <c r="F99" s="55"/>
    </row>
    <row r="100" spans="1:6" ht="24" x14ac:dyDescent="0.3">
      <c r="A100" s="8">
        <v>45201</v>
      </c>
      <c r="B100" s="7"/>
      <c r="C100" s="16" t="s">
        <v>111</v>
      </c>
      <c r="D100" s="79">
        <v>270</v>
      </c>
      <c r="E100" s="12"/>
      <c r="F100" s="55"/>
    </row>
    <row r="101" spans="1:6" ht="24" x14ac:dyDescent="0.3">
      <c r="A101" s="8">
        <v>45223</v>
      </c>
      <c r="B101" s="7"/>
      <c r="C101" s="16" t="s">
        <v>111</v>
      </c>
      <c r="D101" s="79">
        <v>255</v>
      </c>
      <c r="E101" s="12"/>
      <c r="F101" s="55"/>
    </row>
    <row r="102" spans="1:6" ht="24" x14ac:dyDescent="0.3">
      <c r="A102" s="8">
        <v>45250</v>
      </c>
      <c r="B102" s="7"/>
      <c r="C102" s="16" t="s">
        <v>111</v>
      </c>
      <c r="D102" s="79">
        <v>230</v>
      </c>
      <c r="E102" s="12"/>
      <c r="F102" s="55"/>
    </row>
    <row r="103" spans="1:6" x14ac:dyDescent="0.3">
      <c r="A103" s="8"/>
      <c r="B103" s="7"/>
      <c r="C103" s="16"/>
      <c r="D103" s="12"/>
      <c r="E103" s="12"/>
      <c r="F103" s="82">
        <f>SUM(D92:D102)</f>
        <v>2830</v>
      </c>
    </row>
    <row r="104" spans="1:6" x14ac:dyDescent="0.3">
      <c r="A104" s="6" t="s">
        <v>28</v>
      </c>
      <c r="B104" s="7"/>
      <c r="C104" s="5"/>
      <c r="D104" s="12"/>
      <c r="E104" s="12"/>
      <c r="F104" s="55"/>
    </row>
    <row r="105" spans="1:6" x14ac:dyDescent="0.3">
      <c r="A105" s="2" t="s">
        <v>91</v>
      </c>
      <c r="B105" s="7"/>
      <c r="C105" s="5"/>
      <c r="D105" s="12"/>
      <c r="E105" s="12"/>
      <c r="F105" s="55"/>
    </row>
    <row r="106" spans="1:6" x14ac:dyDescent="0.3">
      <c r="A106" s="8">
        <v>45028</v>
      </c>
      <c r="B106" s="7"/>
      <c r="C106" s="5" t="s">
        <v>118</v>
      </c>
      <c r="D106" s="79">
        <v>165</v>
      </c>
      <c r="E106" s="12"/>
      <c r="F106" s="12"/>
    </row>
    <row r="107" spans="1:6" x14ac:dyDescent="0.3">
      <c r="A107" s="8">
        <v>45064</v>
      </c>
      <c r="B107" s="7"/>
      <c r="C107" s="5" t="s">
        <v>118</v>
      </c>
      <c r="D107" s="79">
        <v>132</v>
      </c>
      <c r="E107" s="12"/>
      <c r="F107" s="12"/>
    </row>
    <row r="108" spans="1:6" x14ac:dyDescent="0.3">
      <c r="A108" s="8">
        <v>45085</v>
      </c>
      <c r="B108" s="7"/>
      <c r="C108" s="5" t="s">
        <v>118</v>
      </c>
      <c r="D108" s="79">
        <v>132</v>
      </c>
      <c r="E108" s="12"/>
      <c r="F108" s="12"/>
    </row>
    <row r="109" spans="1:6" x14ac:dyDescent="0.3">
      <c r="A109" s="8">
        <v>45117</v>
      </c>
      <c r="B109" s="7"/>
      <c r="C109" s="5" t="s">
        <v>118</v>
      </c>
      <c r="D109" s="79">
        <v>165</v>
      </c>
      <c r="E109" s="12"/>
      <c r="F109" s="12"/>
    </row>
    <row r="110" spans="1:6" x14ac:dyDescent="0.3">
      <c r="A110" s="8">
        <v>45145</v>
      </c>
      <c r="B110" s="7"/>
      <c r="C110" s="5" t="s">
        <v>118</v>
      </c>
      <c r="D110" s="79">
        <v>132</v>
      </c>
      <c r="E110" s="12"/>
      <c r="F110" s="12"/>
    </row>
    <row r="111" spans="1:6" x14ac:dyDescent="0.3">
      <c r="A111" s="8">
        <v>45180</v>
      </c>
      <c r="B111" s="7"/>
      <c r="C111" s="5" t="s">
        <v>118</v>
      </c>
      <c r="D111" s="79">
        <v>165</v>
      </c>
      <c r="E111" s="12"/>
      <c r="F111" s="12"/>
    </row>
    <row r="112" spans="1:6" x14ac:dyDescent="0.3">
      <c r="A112" s="8">
        <v>45208</v>
      </c>
      <c r="B112" s="7"/>
      <c r="C112" s="5" t="s">
        <v>118</v>
      </c>
      <c r="D112" s="79">
        <v>132</v>
      </c>
      <c r="E112" s="12"/>
      <c r="F112" s="12"/>
    </row>
    <row r="113" spans="1:6" x14ac:dyDescent="0.3">
      <c r="A113" s="8">
        <v>45233</v>
      </c>
      <c r="B113" s="7"/>
      <c r="C113" s="5" t="s">
        <v>118</v>
      </c>
      <c r="D113" s="79">
        <v>132</v>
      </c>
      <c r="E113" s="12"/>
      <c r="F113" s="12"/>
    </row>
    <row r="114" spans="1:6" x14ac:dyDescent="0.3">
      <c r="A114" s="8">
        <v>45303</v>
      </c>
      <c r="B114" s="7"/>
      <c r="C114" s="5" t="s">
        <v>118</v>
      </c>
      <c r="D114" s="79">
        <v>132</v>
      </c>
      <c r="E114" s="12"/>
      <c r="F114" s="12"/>
    </row>
    <row r="115" spans="1:6" x14ac:dyDescent="0.3">
      <c r="A115" s="8">
        <v>45322</v>
      </c>
      <c r="B115" s="7"/>
      <c r="C115" s="5" t="s">
        <v>118</v>
      </c>
      <c r="D115" s="79">
        <v>165</v>
      </c>
      <c r="E115" s="12"/>
      <c r="F115" s="12"/>
    </row>
    <row r="116" spans="1:6" x14ac:dyDescent="0.3">
      <c r="A116" s="8">
        <v>45334</v>
      </c>
      <c r="B116" s="7"/>
      <c r="C116" s="5" t="s">
        <v>118</v>
      </c>
      <c r="D116" s="79">
        <v>132</v>
      </c>
      <c r="E116" s="12"/>
      <c r="F116" s="12"/>
    </row>
    <row r="117" spans="1:6" x14ac:dyDescent="0.3">
      <c r="A117" s="8">
        <v>45369</v>
      </c>
      <c r="B117" s="7"/>
      <c r="C117" s="5" t="s">
        <v>118</v>
      </c>
      <c r="D117" s="79">
        <v>165</v>
      </c>
      <c r="E117" s="12"/>
      <c r="F117" s="12"/>
    </row>
    <row r="118" spans="1:6" x14ac:dyDescent="0.3">
      <c r="A118" s="8"/>
      <c r="B118" s="7"/>
      <c r="C118" s="5"/>
      <c r="D118" s="79"/>
      <c r="E118" s="12"/>
      <c r="F118" s="12"/>
    </row>
    <row r="119" spans="1:6" x14ac:dyDescent="0.3">
      <c r="A119" s="8"/>
      <c r="B119" s="7"/>
      <c r="C119" s="5"/>
      <c r="D119" s="79"/>
      <c r="E119" s="12"/>
      <c r="F119" s="55">
        <f>SUM(D106:D117)</f>
        <v>1749</v>
      </c>
    </row>
    <row r="120" spans="1:6" x14ac:dyDescent="0.3">
      <c r="A120" s="6" t="s">
        <v>10</v>
      </c>
      <c r="B120" s="7"/>
      <c r="C120" s="5"/>
      <c r="D120" s="12"/>
      <c r="E120" s="12"/>
      <c r="F120" s="12"/>
    </row>
    <row r="121" spans="1:6" x14ac:dyDescent="0.3">
      <c r="A121" s="6" t="s">
        <v>91</v>
      </c>
      <c r="B121" s="7"/>
      <c r="C121" s="5"/>
      <c r="D121" s="12"/>
      <c r="E121" s="12"/>
      <c r="F121" s="55"/>
    </row>
    <row r="122" spans="1:6" x14ac:dyDescent="0.3">
      <c r="A122" s="8">
        <v>45119</v>
      </c>
      <c r="B122" s="7"/>
      <c r="C122" s="5" t="s">
        <v>152</v>
      </c>
      <c r="D122" s="79">
        <v>35.99</v>
      </c>
      <c r="E122" s="12"/>
      <c r="F122" s="12"/>
    </row>
    <row r="123" spans="1:6" x14ac:dyDescent="0.3">
      <c r="A123" s="8">
        <v>45128</v>
      </c>
      <c r="B123" s="7"/>
      <c r="C123" s="5" t="s">
        <v>212</v>
      </c>
      <c r="D123" s="79">
        <v>80</v>
      </c>
      <c r="E123" s="12"/>
      <c r="F123" s="12"/>
    </row>
    <row r="124" spans="1:6" x14ac:dyDescent="0.3">
      <c r="A124" s="8">
        <v>45208</v>
      </c>
      <c r="B124" s="7"/>
      <c r="C124" s="5" t="s">
        <v>170</v>
      </c>
      <c r="D124" s="79">
        <v>191.04</v>
      </c>
      <c r="E124" s="12"/>
      <c r="F124" s="12"/>
    </row>
    <row r="125" spans="1:6" x14ac:dyDescent="0.3">
      <c r="A125" s="8">
        <v>45233</v>
      </c>
      <c r="B125" s="7"/>
      <c r="C125" s="5" t="s">
        <v>213</v>
      </c>
      <c r="D125" s="79">
        <v>8.74</v>
      </c>
      <c r="E125" s="12"/>
      <c r="F125" s="12"/>
    </row>
    <row r="126" spans="1:6" x14ac:dyDescent="0.3">
      <c r="A126" s="8">
        <v>45310</v>
      </c>
      <c r="B126" s="7"/>
      <c r="C126" s="5" t="s">
        <v>214</v>
      </c>
      <c r="D126" s="79">
        <v>12.96</v>
      </c>
      <c r="E126" s="12"/>
      <c r="F126" s="12"/>
    </row>
    <row r="127" spans="1:6" x14ac:dyDescent="0.3">
      <c r="A127" s="8">
        <v>45316</v>
      </c>
      <c r="B127" s="7"/>
      <c r="C127" s="5" t="s">
        <v>215</v>
      </c>
      <c r="D127" s="79">
        <v>97.2</v>
      </c>
      <c r="E127" s="12"/>
      <c r="F127" s="12"/>
    </row>
    <row r="128" spans="1:6" x14ac:dyDescent="0.3">
      <c r="A128" s="8"/>
      <c r="B128" s="7"/>
      <c r="C128" s="5"/>
      <c r="D128" s="79"/>
      <c r="E128" s="12"/>
      <c r="F128" s="12"/>
    </row>
    <row r="129" spans="1:6" x14ac:dyDescent="0.3">
      <c r="A129" s="8"/>
      <c r="B129" s="7"/>
      <c r="C129" s="5"/>
      <c r="D129" s="12"/>
      <c r="E129" s="12"/>
      <c r="F129" s="12"/>
    </row>
    <row r="130" spans="1:6" x14ac:dyDescent="0.3">
      <c r="A130" s="8"/>
      <c r="B130" s="7"/>
      <c r="C130" s="5"/>
      <c r="D130" s="12"/>
      <c r="E130" s="12"/>
      <c r="F130" s="12"/>
    </row>
    <row r="131" spans="1:6" x14ac:dyDescent="0.3">
      <c r="A131" s="8"/>
      <c r="B131" s="7"/>
      <c r="C131" s="5"/>
      <c r="D131" s="12"/>
      <c r="E131" s="12"/>
      <c r="F131" s="82">
        <f>SUM(D122:D129)</f>
        <v>425.92999999999995</v>
      </c>
    </row>
    <row r="132" spans="1:6" x14ac:dyDescent="0.3">
      <c r="A132" s="8"/>
      <c r="B132" s="7"/>
      <c r="C132" s="5"/>
      <c r="D132" s="79"/>
      <c r="E132" s="12"/>
      <c r="F132" s="12"/>
    </row>
    <row r="133" spans="1:6" x14ac:dyDescent="0.3">
      <c r="A133" s="6" t="s">
        <v>30</v>
      </c>
      <c r="B133" s="7"/>
      <c r="C133" s="5"/>
      <c r="D133" s="12"/>
      <c r="E133" s="12"/>
      <c r="F133" s="12"/>
    </row>
    <row r="134" spans="1:6" x14ac:dyDescent="0.3">
      <c r="A134" s="2" t="s">
        <v>91</v>
      </c>
      <c r="B134" s="7"/>
      <c r="C134" s="5"/>
      <c r="D134" s="12"/>
      <c r="E134" s="12"/>
      <c r="F134" s="55"/>
    </row>
    <row r="135" spans="1:6" x14ac:dyDescent="0.3">
      <c r="A135" s="8">
        <v>45064</v>
      </c>
      <c r="B135" s="7"/>
      <c r="C135" s="5" t="s">
        <v>216</v>
      </c>
      <c r="D135" s="79">
        <v>300</v>
      </c>
      <c r="E135" s="12"/>
      <c r="F135" s="12"/>
    </row>
    <row r="136" spans="1:6" x14ac:dyDescent="0.3">
      <c r="A136" s="8"/>
      <c r="B136" s="7"/>
      <c r="C136" s="5"/>
      <c r="D136" s="12"/>
      <c r="E136" s="12"/>
      <c r="F136" s="12"/>
    </row>
    <row r="137" spans="1:6" x14ac:dyDescent="0.3">
      <c r="A137" s="8"/>
      <c r="B137" s="7"/>
      <c r="C137" s="5"/>
      <c r="D137" s="12"/>
      <c r="E137" s="12"/>
      <c r="F137" s="82">
        <f>SUM(D135:D136)</f>
        <v>300</v>
      </c>
    </row>
    <row r="138" spans="1:6" x14ac:dyDescent="0.3">
      <c r="A138" s="8"/>
      <c r="B138" s="7"/>
      <c r="C138" s="5"/>
      <c r="D138" s="12"/>
      <c r="E138" s="12"/>
      <c r="F138" s="82"/>
    </row>
    <row r="139" spans="1:6" x14ac:dyDescent="0.3">
      <c r="A139" s="6" t="s">
        <v>217</v>
      </c>
      <c r="B139" s="7"/>
      <c r="C139" s="5"/>
      <c r="D139" s="12"/>
      <c r="E139" s="12"/>
      <c r="F139" s="82"/>
    </row>
    <row r="140" spans="1:6" x14ac:dyDescent="0.3">
      <c r="A140" s="6" t="s">
        <v>5</v>
      </c>
      <c r="B140" s="7"/>
      <c r="C140" s="5"/>
      <c r="D140" s="79"/>
      <c r="E140" s="12"/>
      <c r="F140" s="12"/>
    </row>
    <row r="141" spans="1:6" x14ac:dyDescent="0.3">
      <c r="A141" s="8">
        <v>45019</v>
      </c>
      <c r="B141" s="7"/>
      <c r="C141" s="5" t="s">
        <v>115</v>
      </c>
      <c r="D141" s="79">
        <v>23</v>
      </c>
      <c r="E141" s="12"/>
      <c r="F141" s="12"/>
    </row>
    <row r="142" spans="1:6" x14ac:dyDescent="0.3">
      <c r="A142" s="8">
        <v>45019</v>
      </c>
      <c r="B142" s="7"/>
      <c r="C142" s="5" t="s">
        <v>116</v>
      </c>
      <c r="D142" s="79">
        <v>98.6</v>
      </c>
      <c r="E142" s="57"/>
      <c r="F142" s="57"/>
    </row>
    <row r="143" spans="1:6" x14ac:dyDescent="0.3">
      <c r="A143" s="8">
        <v>45048</v>
      </c>
      <c r="B143" s="7"/>
      <c r="C143" s="5" t="s">
        <v>115</v>
      </c>
      <c r="D143" s="79">
        <v>22.8</v>
      </c>
      <c r="E143" s="57"/>
      <c r="F143" s="57"/>
    </row>
    <row r="144" spans="1:6" x14ac:dyDescent="0.3">
      <c r="A144" s="8">
        <v>45048</v>
      </c>
      <c r="B144" s="7"/>
      <c r="C144" s="5" t="s">
        <v>116</v>
      </c>
      <c r="D144" s="79">
        <v>109.6</v>
      </c>
      <c r="E144" s="57"/>
      <c r="F144" s="57"/>
    </row>
    <row r="145" spans="1:6" x14ac:dyDescent="0.3">
      <c r="A145" s="8">
        <v>45078</v>
      </c>
      <c r="B145" s="7"/>
      <c r="C145" s="5" t="s">
        <v>115</v>
      </c>
      <c r="D145" s="79">
        <v>22.8</v>
      </c>
      <c r="E145" s="57"/>
      <c r="F145" s="57"/>
    </row>
    <row r="146" spans="1:6" x14ac:dyDescent="0.3">
      <c r="A146" s="8">
        <v>45078</v>
      </c>
      <c r="B146" s="7"/>
      <c r="C146" s="5" t="s">
        <v>116</v>
      </c>
      <c r="D146" s="79">
        <v>129</v>
      </c>
      <c r="E146" s="57"/>
      <c r="F146" s="57"/>
    </row>
    <row r="147" spans="1:6" x14ac:dyDescent="0.3">
      <c r="A147" s="8">
        <v>45110</v>
      </c>
      <c r="B147" s="7"/>
      <c r="C147" s="5" t="s">
        <v>115</v>
      </c>
      <c r="D147" s="79">
        <v>22.8</v>
      </c>
      <c r="E147" s="57"/>
      <c r="F147" s="57"/>
    </row>
    <row r="148" spans="1:6" x14ac:dyDescent="0.3">
      <c r="A148" s="8">
        <v>45110</v>
      </c>
      <c r="B148" s="7"/>
      <c r="C148" s="5" t="s">
        <v>116</v>
      </c>
      <c r="D148" s="79">
        <v>109.6</v>
      </c>
      <c r="E148" s="57"/>
      <c r="F148" s="57"/>
    </row>
    <row r="149" spans="1:6" x14ac:dyDescent="0.3">
      <c r="A149" s="8">
        <v>45139</v>
      </c>
      <c r="B149" s="7"/>
      <c r="C149" s="5" t="s">
        <v>115</v>
      </c>
      <c r="D149" s="79">
        <v>22.8</v>
      </c>
      <c r="E149" s="57"/>
      <c r="F149" s="57"/>
    </row>
    <row r="150" spans="1:6" x14ac:dyDescent="0.3">
      <c r="A150" s="8">
        <v>45139</v>
      </c>
      <c r="B150" s="7"/>
      <c r="C150" s="5" t="s">
        <v>116</v>
      </c>
      <c r="D150" s="79">
        <v>109.8</v>
      </c>
      <c r="E150" s="57"/>
      <c r="F150" s="57"/>
    </row>
    <row r="151" spans="1:6" x14ac:dyDescent="0.3">
      <c r="A151" s="8">
        <v>45170</v>
      </c>
      <c r="B151" s="7"/>
      <c r="C151" s="5" t="s">
        <v>115</v>
      </c>
      <c r="D151" s="79">
        <v>45.6</v>
      </c>
      <c r="E151" s="57"/>
      <c r="F151" s="57"/>
    </row>
    <row r="152" spans="1:6" x14ac:dyDescent="0.3">
      <c r="A152" s="8">
        <v>45170</v>
      </c>
      <c r="B152" s="7"/>
      <c r="C152" s="5" t="s">
        <v>116</v>
      </c>
      <c r="D152" s="79">
        <v>109.8</v>
      </c>
      <c r="E152" s="57"/>
      <c r="F152" s="57"/>
    </row>
    <row r="153" spans="1:6" x14ac:dyDescent="0.3">
      <c r="A153" s="8">
        <v>45201</v>
      </c>
      <c r="B153" s="7"/>
      <c r="C153" s="5" t="s">
        <v>116</v>
      </c>
      <c r="D153" s="79">
        <v>109.8</v>
      </c>
      <c r="E153" s="57"/>
      <c r="F153" s="57"/>
    </row>
    <row r="154" spans="1:6" x14ac:dyDescent="0.3">
      <c r="A154" s="8">
        <v>45231</v>
      </c>
      <c r="B154" s="7"/>
      <c r="C154" s="5" t="s">
        <v>115</v>
      </c>
      <c r="D154" s="79">
        <v>22.8</v>
      </c>
      <c r="E154" s="57"/>
      <c r="F154" s="57"/>
    </row>
    <row r="155" spans="1:6" x14ac:dyDescent="0.3">
      <c r="A155" s="8">
        <v>45231</v>
      </c>
      <c r="B155" s="7"/>
      <c r="C155" s="5" t="s">
        <v>116</v>
      </c>
      <c r="D155" s="12">
        <v>109.6</v>
      </c>
      <c r="E155" s="57"/>
      <c r="F155" s="57"/>
    </row>
    <row r="156" spans="1:6" x14ac:dyDescent="0.3">
      <c r="A156" s="8">
        <v>45261</v>
      </c>
      <c r="B156" s="7"/>
      <c r="C156" s="5" t="s">
        <v>115</v>
      </c>
      <c r="D156" s="12">
        <v>44</v>
      </c>
      <c r="E156" s="57"/>
      <c r="F156" s="57"/>
    </row>
    <row r="157" spans="1:6" x14ac:dyDescent="0.3">
      <c r="A157" s="8">
        <v>45261</v>
      </c>
      <c r="B157" s="7"/>
      <c r="C157" s="5" t="s">
        <v>116</v>
      </c>
      <c r="D157" s="12">
        <v>191.8</v>
      </c>
      <c r="E157" s="57"/>
      <c r="F157" s="57"/>
    </row>
    <row r="158" spans="1:6" x14ac:dyDescent="0.3">
      <c r="A158" s="8">
        <v>45293</v>
      </c>
      <c r="B158" s="7"/>
      <c r="C158" s="5" t="s">
        <v>115</v>
      </c>
      <c r="D158" s="12">
        <v>25.2</v>
      </c>
      <c r="E158" s="57"/>
      <c r="F158" s="57"/>
    </row>
    <row r="159" spans="1:6" x14ac:dyDescent="0.3">
      <c r="A159" s="8">
        <v>45293</v>
      </c>
      <c r="B159" s="7"/>
      <c r="C159" s="5" t="s">
        <v>116</v>
      </c>
      <c r="D159" s="12">
        <v>118.8</v>
      </c>
      <c r="E159" s="57"/>
      <c r="F159" s="57"/>
    </row>
    <row r="160" spans="1:6" x14ac:dyDescent="0.3">
      <c r="A160" s="8">
        <v>45323</v>
      </c>
      <c r="B160" s="7"/>
      <c r="C160" s="5" t="s">
        <v>115</v>
      </c>
      <c r="D160" s="12">
        <v>25.2</v>
      </c>
      <c r="E160" s="57"/>
      <c r="F160" s="57"/>
    </row>
    <row r="161" spans="1:6" x14ac:dyDescent="0.3">
      <c r="A161" s="8">
        <v>45323</v>
      </c>
      <c r="B161" s="7"/>
      <c r="C161" s="5" t="s">
        <v>116</v>
      </c>
      <c r="D161" s="12">
        <v>118.8</v>
      </c>
      <c r="E161" s="57"/>
      <c r="F161" s="57"/>
    </row>
    <row r="162" spans="1:6" x14ac:dyDescent="0.3">
      <c r="A162" s="8">
        <v>45352</v>
      </c>
      <c r="B162" s="7"/>
      <c r="C162" s="5" t="s">
        <v>115</v>
      </c>
      <c r="D162" s="12">
        <v>25.2</v>
      </c>
      <c r="E162" s="57"/>
      <c r="F162" s="57"/>
    </row>
    <row r="163" spans="1:6" x14ac:dyDescent="0.3">
      <c r="A163" s="8">
        <v>45352</v>
      </c>
      <c r="B163" s="7"/>
      <c r="C163" s="5" t="s">
        <v>116</v>
      </c>
      <c r="D163" s="12">
        <v>118.8</v>
      </c>
      <c r="E163" s="57"/>
      <c r="F163" s="57"/>
    </row>
    <row r="164" spans="1:6" x14ac:dyDescent="0.3">
      <c r="A164" s="8"/>
      <c r="B164" s="7"/>
      <c r="C164" s="5"/>
      <c r="D164" s="12"/>
      <c r="E164" s="57"/>
      <c r="F164" s="57"/>
    </row>
    <row r="165" spans="1:6" x14ac:dyDescent="0.3">
      <c r="A165" s="8"/>
      <c r="B165" s="7"/>
      <c r="C165" s="5"/>
      <c r="D165" s="12"/>
      <c r="E165" s="57"/>
      <c r="F165" s="57"/>
    </row>
    <row r="166" spans="1:6" x14ac:dyDescent="0.3">
      <c r="A166" s="6"/>
      <c r="B166" s="7"/>
      <c r="C166" s="5"/>
      <c r="D166" s="12"/>
      <c r="E166" s="12"/>
      <c r="F166" s="55">
        <f>SUM(D141:D166)</f>
        <v>1736.1999999999998</v>
      </c>
    </row>
    <row r="167" spans="1:6" x14ac:dyDescent="0.3">
      <c r="A167" s="6"/>
      <c r="B167" s="7"/>
      <c r="C167" s="5"/>
      <c r="D167" s="12"/>
      <c r="E167" s="12"/>
      <c r="F167" s="12"/>
    </row>
    <row r="168" spans="1:6" x14ac:dyDescent="0.3">
      <c r="A168" s="6" t="s">
        <v>90</v>
      </c>
      <c r="B168" s="7"/>
      <c r="C168" s="5"/>
      <c r="D168" s="12"/>
      <c r="E168" s="79"/>
      <c r="F168" s="55"/>
    </row>
    <row r="169" spans="1:6" x14ac:dyDescent="0.3">
      <c r="A169" s="8">
        <v>45048</v>
      </c>
      <c r="B169" s="7"/>
      <c r="C169" s="5" t="s">
        <v>121</v>
      </c>
      <c r="D169" s="79">
        <v>439.13</v>
      </c>
      <c r="E169" s="12"/>
      <c r="F169" s="12"/>
    </row>
    <row r="170" spans="1:6" x14ac:dyDescent="0.3">
      <c r="A170" s="8">
        <v>45078</v>
      </c>
      <c r="B170" s="7"/>
      <c r="C170" s="5" t="s">
        <v>121</v>
      </c>
      <c r="D170" s="79">
        <v>516.21</v>
      </c>
      <c r="E170" s="12"/>
      <c r="F170" s="12"/>
    </row>
    <row r="171" spans="1:6" x14ac:dyDescent="0.3">
      <c r="A171" s="8">
        <v>45110</v>
      </c>
      <c r="B171" s="7"/>
      <c r="C171" s="5" t="s">
        <v>121</v>
      </c>
      <c r="D171" s="79">
        <v>439.13</v>
      </c>
      <c r="E171" s="12"/>
      <c r="F171" s="12"/>
    </row>
    <row r="172" spans="1:6" x14ac:dyDescent="0.3">
      <c r="A172" s="8">
        <v>45139</v>
      </c>
      <c r="B172" s="7"/>
      <c r="C172" s="5" t="s">
        <v>121</v>
      </c>
      <c r="D172" s="79">
        <v>438.93</v>
      </c>
      <c r="E172" s="12"/>
      <c r="F172" s="12"/>
    </row>
    <row r="173" spans="1:6" x14ac:dyDescent="0.3">
      <c r="A173" s="8">
        <v>45170</v>
      </c>
      <c r="B173" s="7"/>
      <c r="C173" s="5" t="s">
        <v>121</v>
      </c>
      <c r="D173" s="79">
        <v>438.93</v>
      </c>
      <c r="E173" s="12"/>
      <c r="F173" s="12"/>
    </row>
    <row r="174" spans="1:6" x14ac:dyDescent="0.3">
      <c r="A174" s="8">
        <v>45201</v>
      </c>
      <c r="B174" s="7"/>
      <c r="C174" s="5" t="s">
        <v>121</v>
      </c>
      <c r="D174" s="79">
        <v>438.93</v>
      </c>
      <c r="E174" s="12"/>
      <c r="F174" s="12"/>
    </row>
    <row r="175" spans="1:6" x14ac:dyDescent="0.3">
      <c r="A175" s="8">
        <v>45231</v>
      </c>
      <c r="B175" s="7"/>
      <c r="C175" s="5" t="s">
        <v>121</v>
      </c>
      <c r="D175" s="79">
        <v>439.13</v>
      </c>
      <c r="E175" s="12"/>
      <c r="F175" s="12"/>
    </row>
    <row r="176" spans="1:6" x14ac:dyDescent="0.3">
      <c r="A176" s="8">
        <v>45261</v>
      </c>
      <c r="B176" s="7"/>
      <c r="C176" s="5" t="s">
        <v>121</v>
      </c>
      <c r="D176" s="79">
        <v>766.43</v>
      </c>
      <c r="E176" s="12"/>
      <c r="F176" s="12"/>
    </row>
    <row r="177" spans="1:6" x14ac:dyDescent="0.3">
      <c r="A177" s="8">
        <v>45289</v>
      </c>
      <c r="B177" s="7"/>
      <c r="C177" s="5" t="s">
        <v>121</v>
      </c>
      <c r="D177" s="79">
        <v>475.43</v>
      </c>
      <c r="E177" s="12"/>
      <c r="F177" s="12"/>
    </row>
    <row r="178" spans="1:6" x14ac:dyDescent="0.3">
      <c r="A178" s="8">
        <v>45320</v>
      </c>
      <c r="B178" s="7"/>
      <c r="C178" s="5" t="s">
        <v>121</v>
      </c>
      <c r="D178" s="79">
        <v>475.43</v>
      </c>
      <c r="E178" s="12"/>
      <c r="F178" s="12"/>
    </row>
    <row r="179" spans="1:6" x14ac:dyDescent="0.3">
      <c r="A179" s="8">
        <v>45352</v>
      </c>
      <c r="B179" s="7"/>
      <c r="C179" s="5" t="s">
        <v>121</v>
      </c>
      <c r="D179" s="79">
        <v>475.43</v>
      </c>
      <c r="E179" s="12"/>
      <c r="F179" s="12"/>
    </row>
    <row r="180" spans="1:6" x14ac:dyDescent="0.3">
      <c r="A180" s="8"/>
      <c r="B180" s="7"/>
      <c r="C180" s="5"/>
      <c r="D180" s="79"/>
      <c r="E180" s="12"/>
      <c r="F180" s="55">
        <f>SUM(D169:D180)</f>
        <v>5343.1100000000006</v>
      </c>
    </row>
    <row r="181" spans="1:6" x14ac:dyDescent="0.3">
      <c r="A181" s="9"/>
      <c r="B181" s="10"/>
      <c r="C181" s="11"/>
      <c r="D181" s="57"/>
      <c r="E181" s="57"/>
      <c r="F181" s="57"/>
    </row>
    <row r="182" spans="1:6" x14ac:dyDescent="0.3">
      <c r="A182" s="6" t="s">
        <v>6</v>
      </c>
      <c r="B182" s="7"/>
      <c r="C182" s="5"/>
      <c r="D182" s="12"/>
      <c r="E182" s="12"/>
      <c r="F182" s="12"/>
    </row>
    <row r="183" spans="1:6" x14ac:dyDescent="0.3">
      <c r="A183" s="6" t="s">
        <v>91</v>
      </c>
      <c r="B183" s="7"/>
      <c r="C183" s="5"/>
      <c r="D183" s="12"/>
      <c r="E183" s="12"/>
      <c r="F183" s="55">
        <v>0</v>
      </c>
    </row>
    <row r="184" spans="1:6" x14ac:dyDescent="0.3">
      <c r="A184" s="8">
        <v>45048</v>
      </c>
      <c r="B184" s="7"/>
      <c r="C184" s="5" t="s">
        <v>133</v>
      </c>
      <c r="D184" s="79">
        <v>91.28</v>
      </c>
      <c r="E184" s="12"/>
      <c r="F184" s="12"/>
    </row>
    <row r="185" spans="1:6" x14ac:dyDescent="0.3">
      <c r="A185" s="8">
        <v>45078</v>
      </c>
      <c r="B185" s="7"/>
      <c r="C185" s="5" t="s">
        <v>133</v>
      </c>
      <c r="D185" s="79">
        <v>91.28</v>
      </c>
      <c r="E185" s="12"/>
      <c r="F185" s="12"/>
    </row>
    <row r="186" spans="1:6" x14ac:dyDescent="0.3">
      <c r="A186" s="8">
        <v>45110</v>
      </c>
      <c r="B186" s="7"/>
      <c r="C186" s="5" t="s">
        <v>133</v>
      </c>
      <c r="D186" s="79">
        <v>91.28</v>
      </c>
      <c r="E186" s="12"/>
      <c r="F186" s="12"/>
    </row>
    <row r="187" spans="1:6" x14ac:dyDescent="0.3">
      <c r="A187" s="8">
        <v>45139</v>
      </c>
      <c r="B187" s="7"/>
      <c r="C187" s="5" t="s">
        <v>133</v>
      </c>
      <c r="D187" s="79">
        <v>91.28</v>
      </c>
      <c r="E187" s="12"/>
      <c r="F187" s="12"/>
    </row>
    <row r="188" spans="1:6" x14ac:dyDescent="0.3">
      <c r="A188" s="8">
        <v>45170</v>
      </c>
      <c r="B188" s="7"/>
      <c r="C188" s="5" t="s">
        <v>133</v>
      </c>
      <c r="D188" s="79">
        <v>68.48</v>
      </c>
      <c r="E188" s="12"/>
      <c r="F188" s="12"/>
    </row>
    <row r="189" spans="1:6" x14ac:dyDescent="0.3">
      <c r="A189" s="8">
        <v>45201</v>
      </c>
      <c r="B189" s="7"/>
      <c r="C189" s="5" t="s">
        <v>133</v>
      </c>
      <c r="D189" s="79">
        <v>114.08</v>
      </c>
      <c r="E189" s="12"/>
      <c r="F189" s="12"/>
    </row>
    <row r="190" spans="1:6" x14ac:dyDescent="0.3">
      <c r="A190" s="8">
        <v>45231</v>
      </c>
      <c r="B190" s="7"/>
      <c r="C190" s="5" t="s">
        <v>133</v>
      </c>
      <c r="D190" s="79">
        <v>91.28</v>
      </c>
      <c r="E190" s="12"/>
      <c r="F190" s="12"/>
    </row>
    <row r="191" spans="1:6" x14ac:dyDescent="0.3">
      <c r="A191" s="8">
        <v>45261</v>
      </c>
      <c r="B191" s="7"/>
      <c r="C191" s="5" t="s">
        <v>133</v>
      </c>
      <c r="D191" s="79">
        <v>176.28</v>
      </c>
      <c r="E191" s="12"/>
      <c r="F191" s="12"/>
    </row>
    <row r="192" spans="1:6" x14ac:dyDescent="0.3">
      <c r="A192" s="8">
        <v>45289</v>
      </c>
      <c r="B192" s="7"/>
      <c r="C192" s="5" t="s">
        <v>133</v>
      </c>
      <c r="D192" s="79">
        <v>100.68</v>
      </c>
      <c r="E192" s="12"/>
      <c r="F192" s="12"/>
    </row>
    <row r="193" spans="1:6" x14ac:dyDescent="0.3">
      <c r="A193" s="8">
        <v>45320</v>
      </c>
      <c r="B193" s="7"/>
      <c r="C193" s="5" t="s">
        <v>133</v>
      </c>
      <c r="D193" s="79">
        <v>100.68</v>
      </c>
      <c r="E193" s="12"/>
      <c r="F193" s="12"/>
    </row>
    <row r="194" spans="1:6" x14ac:dyDescent="0.3">
      <c r="A194" s="8">
        <v>45352</v>
      </c>
      <c r="B194" s="7"/>
      <c r="C194" s="5" t="s">
        <v>133</v>
      </c>
      <c r="D194" s="79">
        <v>100.68</v>
      </c>
      <c r="E194" s="12"/>
      <c r="F194" s="12"/>
    </row>
    <row r="195" spans="1:6" x14ac:dyDescent="0.3">
      <c r="A195" s="8"/>
      <c r="B195" s="7"/>
      <c r="C195" s="5"/>
      <c r="D195" s="79"/>
      <c r="E195" s="12"/>
      <c r="F195" s="12"/>
    </row>
    <row r="196" spans="1:6" x14ac:dyDescent="0.3">
      <c r="A196" s="8"/>
      <c r="B196" s="7"/>
      <c r="C196" s="5"/>
      <c r="D196" s="12"/>
      <c r="E196" s="12"/>
      <c r="F196" s="55">
        <f>SUM(D184:D195)</f>
        <v>1117.2800000000002</v>
      </c>
    </row>
    <row r="197" spans="1:6" x14ac:dyDescent="0.3">
      <c r="A197" s="6" t="s">
        <v>7</v>
      </c>
      <c r="B197" s="7"/>
      <c r="C197" s="5"/>
      <c r="D197" s="12"/>
      <c r="E197" s="12"/>
      <c r="F197" s="55">
        <f>F196+F180+F166</f>
        <v>8196.59</v>
      </c>
    </row>
    <row r="198" spans="1:6" x14ac:dyDescent="0.3">
      <c r="A198" s="9"/>
      <c r="B198" s="10"/>
      <c r="C198" s="11"/>
      <c r="D198" s="57"/>
      <c r="E198" s="12" t="s">
        <v>41</v>
      </c>
      <c r="F198" s="12"/>
    </row>
    <row r="199" spans="1:6" x14ac:dyDescent="0.3">
      <c r="A199" s="6"/>
      <c r="B199" s="7"/>
      <c r="C199" s="5"/>
      <c r="D199" s="12"/>
      <c r="E199" s="12"/>
      <c r="F199" s="82">
        <f>SUM(F197-F198)</f>
        <v>8196.59</v>
      </c>
    </row>
    <row r="200" spans="1:6" x14ac:dyDescent="0.3">
      <c r="A200" s="6"/>
      <c r="B200" s="7"/>
      <c r="C200" s="5"/>
      <c r="D200" s="12"/>
      <c r="E200" s="12"/>
      <c r="F200" s="82"/>
    </row>
    <row r="201" spans="1:6" x14ac:dyDescent="0.3">
      <c r="A201" s="6"/>
      <c r="B201" s="7"/>
      <c r="C201" s="5"/>
      <c r="D201" s="12"/>
      <c r="E201" s="12"/>
      <c r="F201" s="82"/>
    </row>
    <row r="202" spans="1:6" x14ac:dyDescent="0.3">
      <c r="A202" s="6" t="s">
        <v>13</v>
      </c>
    </row>
    <row r="203" spans="1:6" x14ac:dyDescent="0.3">
      <c r="A203" s="6" t="s">
        <v>91</v>
      </c>
      <c r="B203" s="7"/>
      <c r="C203" s="5"/>
      <c r="D203" s="12"/>
      <c r="E203" s="12"/>
      <c r="F203" s="55">
        <v>0</v>
      </c>
    </row>
    <row r="204" spans="1:6" x14ac:dyDescent="0.3">
      <c r="A204" s="8">
        <v>45138</v>
      </c>
      <c r="B204" s="7"/>
      <c r="C204" s="5" t="s">
        <v>159</v>
      </c>
      <c r="D204" s="79">
        <v>40</v>
      </c>
      <c r="E204" s="12"/>
      <c r="F204" s="55"/>
    </row>
    <row r="205" spans="1:6" x14ac:dyDescent="0.3">
      <c r="A205" s="6">
        <v>45204</v>
      </c>
      <c r="B205" s="7"/>
      <c r="C205" s="5" t="s">
        <v>218</v>
      </c>
      <c r="D205" s="79">
        <v>39.22</v>
      </c>
      <c r="E205" s="12"/>
      <c r="F205" s="55"/>
    </row>
    <row r="206" spans="1:6" x14ac:dyDescent="0.3">
      <c r="A206" s="6"/>
      <c r="B206" s="7"/>
      <c r="C206" s="5"/>
      <c r="D206" s="12"/>
      <c r="E206" s="12"/>
      <c r="F206" s="82">
        <f>SUM(D204:D205)</f>
        <v>79.22</v>
      </c>
    </row>
    <row r="207" spans="1:6" x14ac:dyDescent="0.3">
      <c r="A207" s="6" t="s">
        <v>8</v>
      </c>
      <c r="B207" s="7"/>
      <c r="C207" s="5"/>
      <c r="D207" s="12"/>
      <c r="E207" s="12"/>
      <c r="F207" s="12"/>
    </row>
    <row r="208" spans="1:6" x14ac:dyDescent="0.3">
      <c r="A208" s="6" t="s">
        <v>91</v>
      </c>
      <c r="B208" s="7"/>
      <c r="C208" s="5"/>
      <c r="D208" s="12"/>
      <c r="E208" s="12"/>
      <c r="F208" s="55"/>
    </row>
    <row r="209" spans="1:6" x14ac:dyDescent="0.3">
      <c r="A209" s="8">
        <v>45028</v>
      </c>
      <c r="B209" s="7"/>
      <c r="C209" s="5" t="s">
        <v>117</v>
      </c>
      <c r="D209" s="79">
        <v>241.69</v>
      </c>
      <c r="E209" s="12"/>
      <c r="F209" s="55"/>
    </row>
    <row r="210" spans="1:6" x14ac:dyDescent="0.3">
      <c r="A210" s="8">
        <v>45064</v>
      </c>
      <c r="B210" s="7"/>
      <c r="C210" s="5" t="s">
        <v>132</v>
      </c>
      <c r="D210" s="79">
        <v>75</v>
      </c>
      <c r="E210" s="12"/>
      <c r="F210" s="12"/>
    </row>
    <row r="211" spans="1:6" x14ac:dyDescent="0.3">
      <c r="A211" s="8">
        <v>45112</v>
      </c>
      <c r="B211" s="7"/>
      <c r="C211" s="5" t="s">
        <v>142</v>
      </c>
      <c r="D211" s="79">
        <v>36</v>
      </c>
      <c r="E211" s="12"/>
      <c r="F211" s="12"/>
    </row>
    <row r="212" spans="1:6" x14ac:dyDescent="0.3">
      <c r="A212" s="8">
        <v>45119</v>
      </c>
      <c r="B212" s="7"/>
      <c r="C212" s="5" t="s">
        <v>156</v>
      </c>
      <c r="D212" s="79">
        <v>45</v>
      </c>
      <c r="E212" s="12"/>
      <c r="F212" s="12"/>
    </row>
    <row r="213" spans="1:6" x14ac:dyDescent="0.3">
      <c r="A213" s="8"/>
      <c r="B213" s="7"/>
      <c r="C213" s="5"/>
      <c r="D213" s="12"/>
      <c r="E213" s="12"/>
      <c r="F213" s="12"/>
    </row>
    <row r="214" spans="1:6" x14ac:dyDescent="0.3">
      <c r="A214" s="8"/>
      <c r="B214" s="7"/>
      <c r="C214" s="5"/>
      <c r="D214" s="12"/>
      <c r="E214" s="12"/>
      <c r="F214" s="12"/>
    </row>
    <row r="215" spans="1:6" x14ac:dyDescent="0.3">
      <c r="A215" s="8"/>
      <c r="B215" s="7"/>
      <c r="C215" s="5"/>
      <c r="D215" s="12"/>
      <c r="E215" s="12"/>
      <c r="F215" s="12"/>
    </row>
    <row r="216" spans="1:6" x14ac:dyDescent="0.3">
      <c r="A216" s="8"/>
      <c r="B216" s="7"/>
      <c r="C216" s="5"/>
      <c r="D216" s="12"/>
      <c r="E216" s="12"/>
      <c r="F216" s="82">
        <f>SUM(D209:D213)</f>
        <v>397.69</v>
      </c>
    </row>
    <row r="217" spans="1:6" x14ac:dyDescent="0.3">
      <c r="A217" s="6"/>
      <c r="B217" s="7"/>
      <c r="C217" s="5"/>
      <c r="D217" s="12"/>
      <c r="E217" s="12"/>
      <c r="F217" s="82"/>
    </row>
    <row r="218" spans="1:6" x14ac:dyDescent="0.3">
      <c r="A218" s="6" t="s">
        <v>11</v>
      </c>
      <c r="B218" s="7"/>
      <c r="C218" s="5"/>
      <c r="D218" s="12"/>
      <c r="E218" s="12"/>
      <c r="F218" s="12"/>
    </row>
    <row r="219" spans="1:6" x14ac:dyDescent="0.3">
      <c r="A219" s="6" t="s">
        <v>91</v>
      </c>
      <c r="B219" s="7"/>
      <c r="C219" s="5"/>
      <c r="D219" s="12"/>
      <c r="E219" s="12"/>
      <c r="F219" s="55"/>
    </row>
    <row r="220" spans="1:6" x14ac:dyDescent="0.3">
      <c r="A220" s="8">
        <v>45041</v>
      </c>
      <c r="B220" s="7"/>
      <c r="C220" s="5" t="s">
        <v>219</v>
      </c>
      <c r="D220" s="79">
        <v>21.9</v>
      </c>
      <c r="E220" s="12"/>
      <c r="F220" s="12"/>
    </row>
    <row r="221" spans="1:6" x14ac:dyDescent="0.3">
      <c r="A221" s="8">
        <v>45071</v>
      </c>
      <c r="B221" s="7"/>
      <c r="C221" s="5" t="s">
        <v>219</v>
      </c>
      <c r="D221" s="79">
        <v>48.9</v>
      </c>
      <c r="E221" s="12"/>
      <c r="F221" s="12"/>
    </row>
    <row r="222" spans="1:6" x14ac:dyDescent="0.3">
      <c r="A222" s="8">
        <v>45096</v>
      </c>
      <c r="B222" s="7"/>
      <c r="C222" s="5" t="s">
        <v>219</v>
      </c>
      <c r="D222" s="79">
        <v>21.9</v>
      </c>
      <c r="E222" s="12"/>
      <c r="F222" s="12"/>
    </row>
    <row r="223" spans="1:6" x14ac:dyDescent="0.3">
      <c r="A223" s="8">
        <v>45183</v>
      </c>
      <c r="B223" s="7"/>
      <c r="C223" s="5" t="s">
        <v>219</v>
      </c>
      <c r="D223" s="79">
        <v>21.9</v>
      </c>
      <c r="E223" s="12"/>
      <c r="F223" s="12"/>
    </row>
    <row r="224" spans="1:6" x14ac:dyDescent="0.3">
      <c r="A224" s="8">
        <v>45246</v>
      </c>
      <c r="B224" s="7"/>
      <c r="C224" s="5" t="s">
        <v>219</v>
      </c>
      <c r="D224" s="79">
        <v>21.9</v>
      </c>
      <c r="E224" s="12"/>
      <c r="F224" s="12"/>
    </row>
    <row r="225" spans="1:6" x14ac:dyDescent="0.3">
      <c r="A225" s="8">
        <v>45250</v>
      </c>
      <c r="B225" s="7"/>
      <c r="C225" s="5" t="s">
        <v>219</v>
      </c>
      <c r="D225" s="79">
        <v>21.9</v>
      </c>
      <c r="E225" s="12"/>
      <c r="F225" s="12"/>
    </row>
    <row r="226" spans="1:6" x14ac:dyDescent="0.3">
      <c r="A226" s="8">
        <v>45301</v>
      </c>
      <c r="B226" s="7"/>
      <c r="C226" s="5" t="s">
        <v>219</v>
      </c>
      <c r="D226" s="79">
        <v>15</v>
      </c>
      <c r="E226" s="12"/>
      <c r="F226" s="12"/>
    </row>
    <row r="227" spans="1:6" x14ac:dyDescent="0.3">
      <c r="A227" s="8"/>
      <c r="B227" s="7"/>
      <c r="C227" s="5"/>
      <c r="D227" s="12"/>
      <c r="E227" s="12"/>
      <c r="F227" s="82">
        <f>SUM(D220:D227)</f>
        <v>173.4</v>
      </c>
    </row>
    <row r="228" spans="1:6" x14ac:dyDescent="0.3">
      <c r="A228" s="8"/>
      <c r="B228" s="7"/>
      <c r="C228" s="5"/>
      <c r="D228" s="12"/>
      <c r="E228" s="12"/>
      <c r="F228" s="12"/>
    </row>
    <row r="229" spans="1:6" x14ac:dyDescent="0.3">
      <c r="A229" s="6"/>
      <c r="B229" s="7"/>
      <c r="C229" s="5"/>
      <c r="D229" s="12"/>
      <c r="E229" s="12"/>
      <c r="F229" s="82"/>
    </row>
    <row r="230" spans="1:6" x14ac:dyDescent="0.3">
      <c r="A230" s="6" t="s">
        <v>25</v>
      </c>
      <c r="B230" s="7"/>
      <c r="C230" s="5"/>
      <c r="D230" s="12"/>
      <c r="E230" s="12"/>
      <c r="F230" s="12"/>
    </row>
    <row r="231" spans="1:6" x14ac:dyDescent="0.3">
      <c r="A231" s="2" t="s">
        <v>92</v>
      </c>
      <c r="B231" s="7"/>
      <c r="C231" s="5"/>
      <c r="D231" s="12"/>
      <c r="E231" s="12"/>
      <c r="F231" s="55"/>
    </row>
    <row r="232" spans="1:6" x14ac:dyDescent="0.3">
      <c r="A232" s="8">
        <v>45028</v>
      </c>
      <c r="B232" s="7"/>
      <c r="C232" s="5" t="s">
        <v>178</v>
      </c>
      <c r="D232" s="79">
        <v>18</v>
      </c>
      <c r="E232" s="12"/>
      <c r="F232" s="12"/>
    </row>
    <row r="233" spans="1:6" x14ac:dyDescent="0.3">
      <c r="A233" s="8">
        <v>45064</v>
      </c>
      <c r="B233" s="7"/>
      <c r="C233" s="5" t="s">
        <v>178</v>
      </c>
      <c r="D233" s="79">
        <v>13.5</v>
      </c>
      <c r="E233" s="12"/>
      <c r="F233" s="12"/>
    </row>
    <row r="234" spans="1:6" x14ac:dyDescent="0.3">
      <c r="A234" s="8">
        <v>45091</v>
      </c>
      <c r="B234" s="7"/>
      <c r="C234" s="5" t="s">
        <v>178</v>
      </c>
      <c r="D234" s="79">
        <v>14.4</v>
      </c>
      <c r="E234" s="12"/>
      <c r="F234" s="12"/>
    </row>
    <row r="235" spans="1:6" x14ac:dyDescent="0.3">
      <c r="A235" s="8">
        <v>45146</v>
      </c>
      <c r="B235" s="7"/>
      <c r="C235" s="5" t="s">
        <v>178</v>
      </c>
      <c r="D235" s="79">
        <v>12.6</v>
      </c>
      <c r="E235" s="12"/>
      <c r="F235" s="12"/>
    </row>
    <row r="236" spans="1:6" x14ac:dyDescent="0.3">
      <c r="A236" s="8">
        <v>45204</v>
      </c>
      <c r="B236" s="7"/>
      <c r="C236" s="5" t="s">
        <v>178</v>
      </c>
      <c r="D236" s="79">
        <v>3.6</v>
      </c>
      <c r="E236" s="12"/>
      <c r="F236" s="12"/>
    </row>
    <row r="237" spans="1:6" x14ac:dyDescent="0.3">
      <c r="A237" s="8">
        <v>45233</v>
      </c>
      <c r="B237" s="7"/>
      <c r="C237" s="5" t="s">
        <v>178</v>
      </c>
      <c r="D237" s="79">
        <v>3.6</v>
      </c>
      <c r="E237" s="12"/>
      <c r="F237" s="12"/>
    </row>
    <row r="238" spans="1:6" x14ac:dyDescent="0.3">
      <c r="A238" s="8">
        <v>45268</v>
      </c>
      <c r="B238" s="7"/>
      <c r="C238" s="5" t="s">
        <v>178</v>
      </c>
      <c r="D238" s="79">
        <v>10.8</v>
      </c>
      <c r="E238" s="12"/>
      <c r="F238" s="12"/>
    </row>
    <row r="239" spans="1:6" x14ac:dyDescent="0.3">
      <c r="A239" s="8">
        <v>45299</v>
      </c>
      <c r="B239" s="7"/>
      <c r="C239" s="5" t="s">
        <v>178</v>
      </c>
      <c r="D239" s="79">
        <v>9</v>
      </c>
      <c r="E239" s="12"/>
      <c r="F239" s="12"/>
    </row>
    <row r="240" spans="1:6" x14ac:dyDescent="0.3">
      <c r="A240" s="8">
        <v>45324</v>
      </c>
      <c r="B240" s="7"/>
      <c r="C240" s="5" t="s">
        <v>178</v>
      </c>
      <c r="D240" s="79">
        <v>10.8</v>
      </c>
      <c r="E240" s="12"/>
      <c r="F240" s="12"/>
    </row>
    <row r="241" spans="1:6" x14ac:dyDescent="0.3">
      <c r="A241" s="8">
        <v>45357</v>
      </c>
      <c r="B241" s="7"/>
      <c r="C241" s="5" t="s">
        <v>178</v>
      </c>
      <c r="D241" s="79">
        <v>10.8</v>
      </c>
      <c r="E241" s="12"/>
      <c r="F241" s="12"/>
    </row>
    <row r="242" spans="1:6" x14ac:dyDescent="0.3">
      <c r="A242" s="8"/>
      <c r="B242" s="7"/>
      <c r="C242" s="5"/>
      <c r="D242" s="12"/>
      <c r="E242" s="12"/>
      <c r="F242" s="82">
        <f>SUM(D232:D241)</f>
        <v>107.1</v>
      </c>
    </row>
    <row r="243" spans="1:6" x14ac:dyDescent="0.3">
      <c r="A243" s="6" t="s">
        <v>26</v>
      </c>
      <c r="B243" s="7"/>
      <c r="C243" s="5"/>
      <c r="D243" s="12"/>
      <c r="E243" s="12"/>
      <c r="F243" s="12"/>
    </row>
    <row r="244" spans="1:6" x14ac:dyDescent="0.3">
      <c r="A244" s="2" t="s">
        <v>91</v>
      </c>
      <c r="B244" s="7"/>
      <c r="C244" s="5"/>
      <c r="D244" s="12"/>
      <c r="E244" s="12"/>
      <c r="F244" s="55"/>
    </row>
    <row r="245" spans="1:6" x14ac:dyDescent="0.3">
      <c r="A245" s="8">
        <v>45028</v>
      </c>
      <c r="B245" s="7"/>
      <c r="C245" s="5" t="s">
        <v>121</v>
      </c>
      <c r="D245" s="79">
        <v>26</v>
      </c>
      <c r="E245" s="12"/>
      <c r="F245" s="12"/>
    </row>
    <row r="246" spans="1:6" x14ac:dyDescent="0.3">
      <c r="A246" s="8">
        <v>45064</v>
      </c>
      <c r="B246" s="7"/>
      <c r="C246" s="5" t="s">
        <v>121</v>
      </c>
      <c r="D246" s="79">
        <v>26</v>
      </c>
      <c r="E246" s="12"/>
      <c r="F246" s="12"/>
    </row>
    <row r="247" spans="1:6" x14ac:dyDescent="0.3">
      <c r="A247" s="8">
        <v>45091</v>
      </c>
      <c r="B247" s="7"/>
      <c r="C247" s="5" t="s">
        <v>121</v>
      </c>
      <c r="D247" s="79">
        <v>26</v>
      </c>
      <c r="E247" s="12"/>
      <c r="F247" s="12"/>
    </row>
    <row r="248" spans="1:6" x14ac:dyDescent="0.3">
      <c r="A248" s="8">
        <v>45119</v>
      </c>
      <c r="B248" s="7"/>
      <c r="C248" s="5" t="s">
        <v>121</v>
      </c>
      <c r="D248" s="79">
        <v>26</v>
      </c>
      <c r="E248" s="12"/>
      <c r="F248" s="12"/>
    </row>
    <row r="249" spans="1:6" x14ac:dyDescent="0.3">
      <c r="A249" s="8">
        <v>45139</v>
      </c>
      <c r="B249" s="7"/>
      <c r="C249" s="5" t="s">
        <v>220</v>
      </c>
      <c r="D249" s="79">
        <v>26</v>
      </c>
      <c r="E249" s="12"/>
      <c r="F249" s="12"/>
    </row>
    <row r="250" spans="1:6" x14ac:dyDescent="0.3">
      <c r="A250" s="8">
        <v>45170</v>
      </c>
      <c r="B250" s="7"/>
      <c r="C250" s="5" t="s">
        <v>220</v>
      </c>
      <c r="D250" s="79">
        <v>26</v>
      </c>
      <c r="E250" s="12"/>
      <c r="F250" s="12"/>
    </row>
    <row r="251" spans="1:6" x14ac:dyDescent="0.3">
      <c r="A251" s="8">
        <v>45201</v>
      </c>
      <c r="B251" s="7"/>
      <c r="C251" s="5" t="s">
        <v>220</v>
      </c>
      <c r="D251" s="79">
        <v>26</v>
      </c>
      <c r="E251" s="12"/>
      <c r="F251" s="12"/>
    </row>
    <row r="252" spans="1:6" x14ac:dyDescent="0.3">
      <c r="A252" s="8">
        <v>45597</v>
      </c>
      <c r="B252" s="7"/>
      <c r="C252" s="5" t="s">
        <v>220</v>
      </c>
      <c r="D252" s="79">
        <v>26</v>
      </c>
      <c r="E252" s="12"/>
      <c r="F252" s="12"/>
    </row>
    <row r="253" spans="1:6" x14ac:dyDescent="0.3">
      <c r="A253" s="8">
        <v>45261</v>
      </c>
      <c r="B253" s="7"/>
      <c r="C253" s="5" t="s">
        <v>220</v>
      </c>
      <c r="D253" s="79">
        <v>26</v>
      </c>
      <c r="E253" s="12"/>
      <c r="F253" s="12"/>
    </row>
    <row r="254" spans="1:6" x14ac:dyDescent="0.3">
      <c r="A254" s="8">
        <v>45289</v>
      </c>
      <c r="B254" s="7"/>
      <c r="C254" s="5" t="s">
        <v>220</v>
      </c>
      <c r="D254" s="79">
        <v>26</v>
      </c>
      <c r="E254" s="12"/>
      <c r="F254" s="12"/>
    </row>
    <row r="255" spans="1:6" x14ac:dyDescent="0.3">
      <c r="A255" s="8">
        <v>45320</v>
      </c>
      <c r="B255" s="7"/>
      <c r="C255" s="5" t="s">
        <v>220</v>
      </c>
      <c r="D255" s="79">
        <v>26</v>
      </c>
      <c r="E255" s="12"/>
      <c r="F255" s="12"/>
    </row>
    <row r="256" spans="1:6" x14ac:dyDescent="0.3">
      <c r="A256" s="8">
        <v>45352</v>
      </c>
      <c r="B256" s="7"/>
      <c r="C256" s="5" t="s">
        <v>220</v>
      </c>
      <c r="D256" s="79">
        <v>26</v>
      </c>
      <c r="E256" s="12"/>
    </row>
    <row r="257" spans="1:6" x14ac:dyDescent="0.3">
      <c r="A257" s="8"/>
      <c r="B257" s="7"/>
      <c r="C257" s="5"/>
      <c r="D257" s="79"/>
      <c r="E257" s="12"/>
      <c r="F257" s="55"/>
    </row>
    <row r="258" spans="1:6" x14ac:dyDescent="0.3">
      <c r="A258" s="8"/>
      <c r="B258" s="7"/>
      <c r="C258" s="5"/>
      <c r="D258" s="79"/>
      <c r="E258" s="12"/>
      <c r="F258" s="55"/>
    </row>
    <row r="259" spans="1:6" x14ac:dyDescent="0.3">
      <c r="A259" s="8"/>
      <c r="B259" s="7"/>
      <c r="C259" s="5"/>
      <c r="D259" s="12"/>
      <c r="E259" s="12"/>
      <c r="F259" s="55"/>
    </row>
    <row r="260" spans="1:6" x14ac:dyDescent="0.3">
      <c r="A260" s="8"/>
      <c r="B260" s="7"/>
      <c r="C260" s="5"/>
      <c r="D260" s="12"/>
      <c r="E260" s="12"/>
      <c r="F260" s="82">
        <f>SUM(D245:D258)</f>
        <v>312</v>
      </c>
    </row>
    <row r="262" spans="1:6" x14ac:dyDescent="0.3">
      <c r="A262" s="6" t="s">
        <v>31</v>
      </c>
      <c r="B262" s="7"/>
      <c r="C262" s="5"/>
      <c r="D262" s="12"/>
      <c r="E262" s="12"/>
      <c r="F262" s="12"/>
    </row>
    <row r="263" spans="1:6" x14ac:dyDescent="0.3">
      <c r="A263" s="2" t="s">
        <v>91</v>
      </c>
      <c r="B263" s="7"/>
      <c r="C263" s="5"/>
      <c r="D263" s="12"/>
      <c r="E263" s="12"/>
      <c r="F263" s="55"/>
    </row>
    <row r="264" spans="1:6" x14ac:dyDescent="0.3">
      <c r="A264" s="8">
        <v>45195</v>
      </c>
      <c r="B264" s="7"/>
      <c r="C264" s="5" t="s">
        <v>169</v>
      </c>
      <c r="D264" s="79">
        <v>161.26</v>
      </c>
      <c r="E264" s="12"/>
      <c r="F264" s="12"/>
    </row>
    <row r="265" spans="1:6" x14ac:dyDescent="0.3">
      <c r="A265" s="8"/>
      <c r="B265" s="7"/>
      <c r="C265" s="5"/>
      <c r="D265" s="12"/>
      <c r="E265" s="12"/>
      <c r="F265" s="82">
        <f>SUM(D264)</f>
        <v>161.26</v>
      </c>
    </row>
    <row r="266" spans="1:6" x14ac:dyDescent="0.3">
      <c r="A266" s="8"/>
      <c r="B266" s="7"/>
      <c r="C266" s="5"/>
      <c r="D266" s="12"/>
      <c r="E266" s="12"/>
      <c r="F266" s="12"/>
    </row>
    <row r="267" spans="1:6" x14ac:dyDescent="0.3">
      <c r="A267" s="19" t="s">
        <v>37</v>
      </c>
      <c r="B267" s="4"/>
      <c r="C267" s="5"/>
      <c r="D267" s="12"/>
      <c r="E267" s="12"/>
      <c r="F267" s="12"/>
    </row>
    <row r="268" spans="1:6" x14ac:dyDescent="0.3">
      <c r="A268" s="8">
        <v>45260</v>
      </c>
      <c r="B268" s="7"/>
      <c r="C268" s="5" t="s">
        <v>182</v>
      </c>
      <c r="D268" s="79">
        <v>35</v>
      </c>
      <c r="E268" s="79"/>
      <c r="F268" s="82">
        <f>SUM(D268)</f>
        <v>35</v>
      </c>
    </row>
    <row r="269" spans="1:6" x14ac:dyDescent="0.3">
      <c r="A269" s="8"/>
      <c r="B269" s="7"/>
      <c r="C269" s="5"/>
      <c r="D269" s="12"/>
      <c r="E269" s="12"/>
      <c r="F269" s="55"/>
    </row>
    <row r="270" spans="1:6" x14ac:dyDescent="0.3">
      <c r="A270" s="6" t="s">
        <v>89</v>
      </c>
      <c r="B270" s="7"/>
      <c r="C270" s="5"/>
      <c r="D270" s="12"/>
      <c r="E270" s="12"/>
      <c r="F270" s="55"/>
    </row>
    <row r="271" spans="1:6" x14ac:dyDescent="0.3">
      <c r="A271" s="8">
        <v>45071</v>
      </c>
      <c r="B271" s="7"/>
      <c r="C271" s="5" t="s">
        <v>128</v>
      </c>
      <c r="D271" s="79">
        <v>1608.13</v>
      </c>
      <c r="E271" s="12"/>
      <c r="F271" s="55"/>
    </row>
    <row r="272" spans="1:6" x14ac:dyDescent="0.3">
      <c r="A272" s="8">
        <v>45091</v>
      </c>
      <c r="B272" s="7"/>
      <c r="C272" s="5" t="s">
        <v>221</v>
      </c>
      <c r="D272" s="79">
        <v>4470</v>
      </c>
      <c r="E272" s="12"/>
      <c r="F272" s="55"/>
    </row>
    <row r="273" spans="1:6" x14ac:dyDescent="0.3">
      <c r="A273" s="8">
        <v>45091</v>
      </c>
      <c r="B273" s="7"/>
      <c r="C273" s="5" t="s">
        <v>222</v>
      </c>
      <c r="D273" s="79">
        <v>273</v>
      </c>
      <c r="E273" s="12"/>
      <c r="F273" s="55"/>
    </row>
    <row r="274" spans="1:6" x14ac:dyDescent="0.3">
      <c r="A274" s="8">
        <v>45091</v>
      </c>
      <c r="B274" s="7"/>
      <c r="C274" s="5" t="s">
        <v>128</v>
      </c>
      <c r="D274" s="79">
        <v>454.3</v>
      </c>
      <c r="E274" s="12"/>
      <c r="F274" s="55"/>
    </row>
    <row r="275" spans="1:6" x14ac:dyDescent="0.3">
      <c r="A275" s="8">
        <v>45233</v>
      </c>
      <c r="B275" s="7"/>
      <c r="C275" s="5" t="s">
        <v>222</v>
      </c>
      <c r="D275" s="79">
        <v>270</v>
      </c>
      <c r="E275" s="12"/>
      <c r="F275" s="55"/>
    </row>
    <row r="276" spans="1:6" x14ac:dyDescent="0.3">
      <c r="A276" s="6">
        <v>45251</v>
      </c>
      <c r="B276" s="7"/>
      <c r="C276" s="5" t="s">
        <v>223</v>
      </c>
      <c r="D276" s="79">
        <v>172.2</v>
      </c>
      <c r="E276" s="12"/>
      <c r="F276" s="55"/>
    </row>
    <row r="277" spans="1:6" x14ac:dyDescent="0.3">
      <c r="A277" s="6"/>
      <c r="B277" s="7"/>
      <c r="C277" s="5"/>
      <c r="D277" s="12"/>
      <c r="E277" s="12"/>
      <c r="F277" s="82">
        <f>SUM(D271:D276)</f>
        <v>7247.63</v>
      </c>
    </row>
    <row r="278" spans="1:6" x14ac:dyDescent="0.3">
      <c r="A278" s="6" t="s">
        <v>153</v>
      </c>
      <c r="B278" s="7"/>
      <c r="C278" s="5"/>
      <c r="D278" s="12"/>
      <c r="E278" s="12"/>
      <c r="F278" s="55"/>
    </row>
    <row r="279" spans="1:6" x14ac:dyDescent="0.3">
      <c r="A279" s="6">
        <v>45119</v>
      </c>
      <c r="B279" s="7"/>
      <c r="C279" s="5" t="s">
        <v>154</v>
      </c>
      <c r="D279" s="79">
        <v>6160.48</v>
      </c>
      <c r="E279" s="12"/>
      <c r="F279" s="55"/>
    </row>
    <row r="280" spans="1:6" x14ac:dyDescent="0.3">
      <c r="A280" s="6"/>
      <c r="B280" s="7"/>
      <c r="C280" s="5"/>
      <c r="D280" s="12"/>
      <c r="E280" s="12"/>
      <c r="F280" s="82">
        <f>SUM(D279)</f>
        <v>6160.48</v>
      </c>
    </row>
    <row r="281" spans="1:6" x14ac:dyDescent="0.3">
      <c r="A281" s="6" t="s">
        <v>184</v>
      </c>
      <c r="B281" s="7"/>
      <c r="C281" s="5"/>
      <c r="D281" s="12"/>
      <c r="E281" s="12"/>
      <c r="F281" s="55"/>
    </row>
    <row r="282" spans="1:6" x14ac:dyDescent="0.3">
      <c r="A282" s="6">
        <v>45280</v>
      </c>
      <c r="B282" s="7"/>
      <c r="C282" s="5" t="s">
        <v>221</v>
      </c>
      <c r="D282" s="79">
        <v>1116</v>
      </c>
      <c r="E282" s="12"/>
      <c r="F282" s="55"/>
    </row>
    <row r="283" spans="1:6" x14ac:dyDescent="0.3">
      <c r="A283" s="6"/>
      <c r="B283" s="7"/>
      <c r="C283" s="5"/>
      <c r="D283" s="79"/>
      <c r="E283" s="12"/>
      <c r="F283" s="55">
        <f>SUM(D282)</f>
        <v>1116</v>
      </c>
    </row>
    <row r="284" spans="1:6" x14ac:dyDescent="0.3">
      <c r="A284" s="6"/>
      <c r="B284" s="7"/>
      <c r="C284" s="5"/>
      <c r="D284" s="79"/>
      <c r="E284" s="12"/>
      <c r="F284" s="55"/>
    </row>
    <row r="285" spans="1:6" x14ac:dyDescent="0.3">
      <c r="A285" s="6"/>
      <c r="B285" s="7"/>
      <c r="C285" s="5"/>
      <c r="D285" s="79"/>
      <c r="E285" s="12"/>
      <c r="F285" s="55"/>
    </row>
    <row r="286" spans="1:6" x14ac:dyDescent="0.3">
      <c r="A286" s="6"/>
      <c r="B286" s="7"/>
      <c r="C286" s="5"/>
      <c r="D286" s="76">
        <f>SUM(D38:D285)</f>
        <v>30835.530000000002</v>
      </c>
      <c r="E286" s="12"/>
      <c r="F286" s="55"/>
    </row>
    <row r="287" spans="1:6" x14ac:dyDescent="0.3">
      <c r="A287" s="6"/>
      <c r="B287" s="7"/>
      <c r="C287" s="5"/>
      <c r="D287" s="79">
        <v>8196.59</v>
      </c>
      <c r="E287" s="12"/>
      <c r="F287" s="55"/>
    </row>
    <row r="288" spans="1:6" x14ac:dyDescent="0.3">
      <c r="A288" s="6"/>
      <c r="B288" s="7"/>
      <c r="C288" s="5"/>
      <c r="D288" s="79">
        <f>SUM(D286-D287)</f>
        <v>22638.940000000002</v>
      </c>
      <c r="E288" s="12"/>
      <c r="F288" s="55"/>
    </row>
    <row r="289" spans="1:6" x14ac:dyDescent="0.3">
      <c r="A289" s="6"/>
      <c r="B289" s="7"/>
      <c r="C289" s="5"/>
      <c r="D289" s="79"/>
      <c r="E289" s="12"/>
      <c r="F289" s="55"/>
    </row>
    <row r="290" spans="1:6" x14ac:dyDescent="0.3">
      <c r="A290" s="6"/>
      <c r="B290" s="7"/>
      <c r="C290" s="5"/>
      <c r="D290" s="79"/>
      <c r="E290" s="12"/>
      <c r="F290" s="55"/>
    </row>
    <row r="291" spans="1:6" x14ac:dyDescent="0.3">
      <c r="A291" s="9"/>
      <c r="B291" s="7"/>
      <c r="C291" s="5"/>
      <c r="D291" s="12"/>
      <c r="E291" s="12"/>
      <c r="F291" s="12"/>
    </row>
    <row r="292" spans="1:6" x14ac:dyDescent="0.3">
      <c r="A292" s="9"/>
      <c r="B292" s="7"/>
      <c r="C292" s="5"/>
      <c r="D292" s="12"/>
      <c r="E292" s="12"/>
      <c r="F292" s="82"/>
    </row>
    <row r="293" spans="1:6" x14ac:dyDescent="0.3">
      <c r="A293" s="9"/>
      <c r="B293" s="7"/>
      <c r="C293" s="5"/>
      <c r="D293" s="12"/>
      <c r="E293" s="12"/>
      <c r="F293" s="55"/>
    </row>
    <row r="295" spans="1:6" x14ac:dyDescent="0.3">
      <c r="A295" s="6" t="s">
        <v>16</v>
      </c>
      <c r="B295" s="4"/>
      <c r="C295" s="5"/>
      <c r="D295" s="12"/>
      <c r="E295" s="12"/>
      <c r="F295" s="12"/>
    </row>
    <row r="296" spans="1:6" x14ac:dyDescent="0.3">
      <c r="A296" s="6" t="s">
        <v>91</v>
      </c>
      <c r="B296" s="7"/>
      <c r="C296" s="5"/>
      <c r="D296" s="12"/>
      <c r="E296" s="12"/>
      <c r="F296" s="55"/>
    </row>
    <row r="297" spans="1:6" x14ac:dyDescent="0.3">
      <c r="A297" s="6"/>
      <c r="B297" s="7"/>
      <c r="C297" s="5"/>
      <c r="D297" s="12"/>
      <c r="E297" s="12"/>
      <c r="F297" s="55"/>
    </row>
    <row r="298" spans="1:6" x14ac:dyDescent="0.3">
      <c r="A298" s="6" t="s">
        <v>17</v>
      </c>
      <c r="B298" s="4"/>
      <c r="C298" s="5"/>
      <c r="D298" s="12"/>
      <c r="E298" s="12"/>
      <c r="F298" s="12"/>
    </row>
    <row r="299" spans="1:6" x14ac:dyDescent="0.3">
      <c r="A299" s="6" t="s">
        <v>91</v>
      </c>
      <c r="B299" s="7"/>
      <c r="C299" s="5"/>
      <c r="D299" s="12"/>
      <c r="E299" s="12"/>
      <c r="F299" s="55"/>
    </row>
    <row r="300" spans="1:6" x14ac:dyDescent="0.3">
      <c r="A300" s="8"/>
      <c r="B300" s="7"/>
      <c r="C300" s="5"/>
      <c r="D300" s="12"/>
      <c r="E300" s="12"/>
      <c r="F300" s="12"/>
    </row>
    <row r="301" spans="1:6" x14ac:dyDescent="0.3">
      <c r="A301" s="6" t="s">
        <v>20</v>
      </c>
      <c r="B301" s="7"/>
      <c r="C301" s="5"/>
      <c r="D301" s="12"/>
      <c r="E301" s="12"/>
      <c r="F301" s="12"/>
    </row>
    <row r="302" spans="1:6" x14ac:dyDescent="0.3">
      <c r="A302" s="6" t="s">
        <v>91</v>
      </c>
      <c r="B302" s="7"/>
      <c r="C302" s="5"/>
      <c r="D302" s="12"/>
      <c r="E302" s="12"/>
      <c r="F302" s="55"/>
    </row>
    <row r="303" spans="1:6" x14ac:dyDescent="0.3">
      <c r="A303" s="6"/>
      <c r="B303" s="7"/>
      <c r="C303" s="5"/>
      <c r="D303" s="12"/>
      <c r="E303" s="12"/>
      <c r="F303" s="55"/>
    </row>
    <row r="304" spans="1:6" x14ac:dyDescent="0.3">
      <c r="A304" s="6" t="s">
        <v>23</v>
      </c>
      <c r="B304" s="7"/>
      <c r="C304" s="5"/>
      <c r="D304" s="12"/>
      <c r="E304" s="12"/>
      <c r="F304" s="55"/>
    </row>
    <row r="305" spans="1:6" x14ac:dyDescent="0.3">
      <c r="A305" s="6" t="s">
        <v>91</v>
      </c>
      <c r="B305" s="7"/>
      <c r="C305" s="5"/>
      <c r="D305" s="12"/>
      <c r="E305" s="12"/>
      <c r="F305" s="55"/>
    </row>
    <row r="306" spans="1:6" x14ac:dyDescent="0.3">
      <c r="A306" s="6"/>
      <c r="B306" s="7"/>
      <c r="C306" s="5"/>
      <c r="D306" s="12"/>
      <c r="E306" s="12"/>
      <c r="F306" s="55"/>
    </row>
    <row r="307" spans="1:6" x14ac:dyDescent="0.3">
      <c r="A307" s="6" t="s">
        <v>27</v>
      </c>
      <c r="B307" s="7"/>
      <c r="C307" s="5"/>
      <c r="D307" s="12"/>
      <c r="E307" s="12"/>
      <c r="F307" s="55"/>
    </row>
    <row r="308" spans="1:6" x14ac:dyDescent="0.3">
      <c r="A308" s="2" t="s">
        <v>91</v>
      </c>
      <c r="B308" s="7"/>
      <c r="C308" s="5"/>
      <c r="D308" s="12"/>
      <c r="E308" s="12"/>
      <c r="F308" s="55">
        <v>0</v>
      </c>
    </row>
    <row r="309" spans="1:6" x14ac:dyDescent="0.3">
      <c r="A309" s="8"/>
      <c r="B309" s="7"/>
      <c r="C309" s="5"/>
      <c r="D309" s="12"/>
      <c r="E309" s="12"/>
      <c r="F309" s="12"/>
    </row>
    <row r="310" spans="1:6" x14ac:dyDescent="0.3">
      <c r="A310" s="2" t="s">
        <v>32</v>
      </c>
      <c r="B310" s="4"/>
      <c r="C310" s="5"/>
      <c r="D310" s="12"/>
      <c r="E310" s="12"/>
      <c r="F310" s="12"/>
    </row>
    <row r="311" spans="1:6" x14ac:dyDescent="0.3">
      <c r="A311" s="2" t="s">
        <v>91</v>
      </c>
      <c r="B311" s="4"/>
      <c r="C311" s="5"/>
      <c r="D311" s="12"/>
      <c r="E311" s="12"/>
      <c r="F311" s="55"/>
    </row>
    <row r="312" spans="1:6" x14ac:dyDescent="0.3">
      <c r="A312" s="8"/>
      <c r="B312" s="7"/>
      <c r="C312" s="5"/>
      <c r="D312" s="12"/>
      <c r="E312" s="12"/>
      <c r="F312" s="12"/>
    </row>
    <row r="313" spans="1:6" x14ac:dyDescent="0.3">
      <c r="A313" s="6" t="s">
        <v>33</v>
      </c>
      <c r="B313" s="7"/>
      <c r="C313" s="5"/>
      <c r="D313" s="12"/>
      <c r="E313" s="12"/>
      <c r="F313" s="12"/>
    </row>
    <row r="314" spans="1:6" x14ac:dyDescent="0.3">
      <c r="A314" s="2" t="s">
        <v>91</v>
      </c>
      <c r="B314" s="7"/>
      <c r="C314" s="5"/>
      <c r="D314" s="12"/>
      <c r="E314" s="12"/>
      <c r="F314" s="55"/>
    </row>
    <row r="315" spans="1:6" x14ac:dyDescent="0.3">
      <c r="A315" s="8"/>
      <c r="B315" s="7"/>
      <c r="C315" s="5"/>
      <c r="D315" s="12"/>
      <c r="E315" s="12"/>
      <c r="F315" s="55"/>
    </row>
    <row r="316" spans="1:6" x14ac:dyDescent="0.3">
      <c r="A316" s="2" t="s">
        <v>34</v>
      </c>
      <c r="B316" s="4"/>
      <c r="C316" s="5"/>
      <c r="D316" s="12"/>
      <c r="E316" s="12"/>
      <c r="F316" s="12"/>
    </row>
    <row r="317" spans="1:6" x14ac:dyDescent="0.3">
      <c r="A317" s="2" t="s">
        <v>91</v>
      </c>
      <c r="B317" s="4"/>
      <c r="C317" s="5"/>
      <c r="D317" s="12"/>
      <c r="E317" s="12"/>
      <c r="F317" s="55"/>
    </row>
    <row r="318" spans="1:6" x14ac:dyDescent="0.3">
      <c r="A318" s="8"/>
      <c r="B318" s="7"/>
      <c r="C318" s="5"/>
      <c r="D318" s="12"/>
      <c r="E318" s="12"/>
      <c r="F318" s="12"/>
    </row>
    <row r="319" spans="1:6" x14ac:dyDescent="0.3">
      <c r="A319" s="8"/>
      <c r="B319" s="7"/>
      <c r="C319" s="5"/>
      <c r="D319" s="12"/>
      <c r="E319" s="12"/>
      <c r="F319" s="55">
        <v>0</v>
      </c>
    </row>
    <row r="320" spans="1:6" x14ac:dyDescent="0.3">
      <c r="A320" s="6" t="s">
        <v>35</v>
      </c>
      <c r="B320" s="17"/>
      <c r="C320" s="5"/>
      <c r="D320" s="12"/>
      <c r="E320" s="12"/>
      <c r="F320" s="12"/>
    </row>
    <row r="321" spans="1:6" x14ac:dyDescent="0.3">
      <c r="A321" s="8"/>
      <c r="B321" s="7"/>
      <c r="C321" s="5"/>
      <c r="D321" s="12"/>
      <c r="E321" s="12"/>
      <c r="F321" s="12"/>
    </row>
    <row r="322" spans="1:6" x14ac:dyDescent="0.3">
      <c r="A322" s="8"/>
      <c r="B322" s="7"/>
      <c r="C322" s="18"/>
      <c r="D322" s="12"/>
      <c r="E322" s="12"/>
      <c r="F322" s="55">
        <f>D321</f>
        <v>0</v>
      </c>
    </row>
    <row r="323" spans="1:6" x14ac:dyDescent="0.3">
      <c r="A323" s="6" t="s">
        <v>36</v>
      </c>
      <c r="B323" s="7"/>
      <c r="C323" s="5"/>
      <c r="D323" s="12">
        <v>0</v>
      </c>
      <c r="E323" s="12"/>
      <c r="F323" s="12"/>
    </row>
    <row r="324" spans="1:6" x14ac:dyDescent="0.3">
      <c r="A324" s="2" t="s">
        <v>91</v>
      </c>
      <c r="B324" s="15"/>
      <c r="C324" s="11"/>
      <c r="D324" s="57"/>
      <c r="E324" s="57"/>
      <c r="F324" s="55"/>
    </row>
    <row r="325" spans="1:6" x14ac:dyDescent="0.3">
      <c r="A325" s="13"/>
      <c r="B325" s="4"/>
      <c r="C325" s="5"/>
      <c r="D325" s="12"/>
      <c r="E325" s="57"/>
      <c r="F325" s="55"/>
    </row>
    <row r="326" spans="1:6" x14ac:dyDescent="0.3">
      <c r="A326" s="2"/>
      <c r="B326" s="15"/>
      <c r="C326" s="11"/>
      <c r="D326" s="57"/>
      <c r="E326" s="57"/>
      <c r="F326" s="55">
        <f>SUM(D325)</f>
        <v>0</v>
      </c>
    </row>
    <row r="327" spans="1:6" x14ac:dyDescent="0.3">
      <c r="A327" s="19" t="s">
        <v>38</v>
      </c>
      <c r="B327" s="4"/>
      <c r="C327" s="5"/>
      <c r="D327" s="12"/>
      <c r="E327" s="12"/>
      <c r="F327" s="12"/>
    </row>
    <row r="328" spans="1:6" x14ac:dyDescent="0.3">
      <c r="A328" s="19"/>
      <c r="B328" s="4"/>
      <c r="C328" s="5"/>
      <c r="D328" s="12"/>
      <c r="E328" s="12"/>
      <c r="F328" s="12"/>
    </row>
    <row r="329" spans="1:6" x14ac:dyDescent="0.3">
      <c r="A329" s="6" t="s">
        <v>39</v>
      </c>
      <c r="B329" s="7"/>
      <c r="C329" s="5"/>
      <c r="D329" s="12"/>
      <c r="E329" s="12"/>
      <c r="F329" s="12"/>
    </row>
    <row r="330" spans="1:6" x14ac:dyDescent="0.3">
      <c r="A330" s="8"/>
      <c r="B330" s="7"/>
      <c r="C330" s="5"/>
      <c r="D330" s="12"/>
      <c r="E330" s="12"/>
      <c r="F330" s="55">
        <f>SUM(D329:D329)</f>
        <v>0</v>
      </c>
    </row>
    <row r="331" spans="1:6" x14ac:dyDescent="0.3">
      <c r="A331" s="8"/>
      <c r="B331" s="7"/>
      <c r="C331" s="5"/>
      <c r="D331" s="12"/>
      <c r="E331" s="12"/>
      <c r="F331" s="55"/>
    </row>
    <row r="332" spans="1:6" x14ac:dyDescent="0.3">
      <c r="A332" s="6"/>
      <c r="B332" s="7"/>
      <c r="C332" s="5"/>
      <c r="D332" s="12"/>
      <c r="E332" s="12"/>
      <c r="F332" s="55">
        <f>SUM(D330:D331)</f>
        <v>0</v>
      </c>
    </row>
    <row r="334" spans="1:6" x14ac:dyDescent="0.3">
      <c r="A334" s="20"/>
      <c r="B334" s="21"/>
      <c r="C334" s="22"/>
      <c r="D334" s="58"/>
      <c r="E334" s="58"/>
      <c r="F334" s="58"/>
    </row>
    <row r="335" spans="1:6" x14ac:dyDescent="0.3">
      <c r="A335" s="23"/>
      <c r="B335" s="24"/>
      <c r="C335" s="14"/>
      <c r="D335" s="59"/>
      <c r="E335" s="59"/>
      <c r="F335" s="59"/>
    </row>
    <row r="336" spans="1:6" x14ac:dyDescent="0.3">
      <c r="A336" s="23"/>
      <c r="B336" s="24"/>
      <c r="C336" s="14"/>
      <c r="D336" s="59"/>
      <c r="E336" s="59"/>
      <c r="F336" s="59"/>
    </row>
    <row r="337" spans="1:6" x14ac:dyDescent="0.3">
      <c r="A337" s="23"/>
      <c r="B337" s="24"/>
      <c r="C337" s="14"/>
      <c r="D337" s="59"/>
      <c r="E337" s="59"/>
      <c r="F337" s="59"/>
    </row>
    <row r="338" spans="1:6" x14ac:dyDescent="0.3">
      <c r="A338" s="23"/>
      <c r="B338" s="24"/>
      <c r="C338" s="14"/>
      <c r="D338" s="59"/>
      <c r="E338" s="59"/>
      <c r="F338" s="59"/>
    </row>
    <row r="339" spans="1:6" x14ac:dyDescent="0.3">
      <c r="A339" s="23"/>
      <c r="B339" s="24"/>
      <c r="C339" s="14"/>
      <c r="D339" s="59"/>
      <c r="E339" s="59"/>
      <c r="F339" s="59"/>
    </row>
    <row r="340" spans="1:6" x14ac:dyDescent="0.3">
      <c r="A340" s="23"/>
      <c r="B340" s="24"/>
      <c r="C340" s="14"/>
      <c r="D340" s="59"/>
      <c r="E340" s="59"/>
      <c r="F340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A14EF-629E-445B-AC1F-2ABCE1F22B25}">
  <sheetPr>
    <pageSetUpPr fitToPage="1"/>
  </sheetPr>
  <dimension ref="A1:L49"/>
  <sheetViews>
    <sheetView topLeftCell="A19" zoomScale="95" zoomScaleNormal="95" workbookViewId="0">
      <selection activeCell="N35" sqref="N35:N36"/>
    </sheetView>
  </sheetViews>
  <sheetFormatPr defaultRowHeight="14.4" x14ac:dyDescent="0.3"/>
  <cols>
    <col min="1" max="1" width="40.5546875" customWidth="1"/>
    <col min="2" max="2" width="20.21875" customWidth="1"/>
    <col min="3" max="3" width="15.33203125" customWidth="1"/>
    <col min="5" max="5" width="24.5546875" customWidth="1"/>
    <col min="6" max="7" width="20.109375" customWidth="1"/>
    <col min="8" max="8" width="15.109375" customWidth="1"/>
  </cols>
  <sheetData>
    <row r="1" spans="1:12" x14ac:dyDescent="0.3">
      <c r="A1" s="25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3">
      <c r="A2" s="26"/>
      <c r="B2" s="26"/>
      <c r="C2" s="26"/>
      <c r="D2" s="26"/>
      <c r="E2" s="26"/>
      <c r="F2" s="26"/>
      <c r="G2" s="26"/>
      <c r="H2" s="26"/>
      <c r="J2" s="26"/>
      <c r="K2" s="26"/>
      <c r="L2" s="26"/>
    </row>
    <row r="3" spans="1:12" x14ac:dyDescent="0.3">
      <c r="A3" s="60" t="s">
        <v>43</v>
      </c>
      <c r="B3" s="25" t="s">
        <v>93</v>
      </c>
      <c r="C3" s="25" t="s">
        <v>98</v>
      </c>
      <c r="D3" s="25"/>
      <c r="E3" s="25" t="s">
        <v>44</v>
      </c>
      <c r="F3" s="25" t="s">
        <v>96</v>
      </c>
      <c r="G3" s="25" t="s">
        <v>98</v>
      </c>
      <c r="H3" s="25" t="s">
        <v>97</v>
      </c>
      <c r="I3" s="25"/>
      <c r="J3" s="26"/>
      <c r="K3" s="26"/>
      <c r="L3" s="26"/>
    </row>
    <row r="4" spans="1:12" x14ac:dyDescent="0.3">
      <c r="A4" s="60"/>
      <c r="B4" s="27"/>
      <c r="C4" s="27"/>
      <c r="D4" s="27"/>
      <c r="E4" s="26"/>
      <c r="F4" s="26"/>
      <c r="G4" s="26"/>
      <c r="H4" s="26"/>
      <c r="I4" s="26"/>
      <c r="J4" s="26"/>
      <c r="K4" s="26"/>
      <c r="L4" s="26"/>
    </row>
    <row r="5" spans="1:12" x14ac:dyDescent="0.3">
      <c r="A5" s="60"/>
      <c r="B5" s="26"/>
      <c r="C5" s="26"/>
      <c r="D5" s="26"/>
      <c r="E5" s="26"/>
      <c r="F5" s="26"/>
      <c r="G5" s="26"/>
      <c r="H5" s="25"/>
      <c r="I5" s="25"/>
      <c r="J5" s="26"/>
      <c r="L5" s="26"/>
    </row>
    <row r="6" spans="1:12" x14ac:dyDescent="0.3">
      <c r="A6" s="60" t="s">
        <v>99</v>
      </c>
      <c r="B6" s="54">
        <v>16989</v>
      </c>
      <c r="C6" s="81">
        <v>16989</v>
      </c>
      <c r="D6" s="61"/>
      <c r="E6" s="62" t="s">
        <v>45</v>
      </c>
      <c r="F6" s="28">
        <v>0</v>
      </c>
      <c r="G6" s="28">
        <v>0</v>
      </c>
      <c r="H6" s="63">
        <v>100</v>
      </c>
      <c r="I6" s="63"/>
      <c r="J6" s="64"/>
      <c r="K6" s="65"/>
      <c r="L6" s="62"/>
    </row>
    <row r="7" spans="1:12" x14ac:dyDescent="0.3">
      <c r="A7" s="60" t="s">
        <v>46</v>
      </c>
      <c r="B7" s="54">
        <v>134.66999999999999</v>
      </c>
      <c r="C7" s="81">
        <v>134.66999999999999</v>
      </c>
      <c r="D7" s="61"/>
      <c r="E7" s="62" t="s">
        <v>47</v>
      </c>
      <c r="F7" s="29">
        <v>101</v>
      </c>
      <c r="G7" s="29">
        <v>101</v>
      </c>
      <c r="H7" s="63">
        <v>101</v>
      </c>
      <c r="I7" s="63"/>
      <c r="J7" s="64"/>
      <c r="K7" s="64"/>
      <c r="L7" s="60"/>
    </row>
    <row r="8" spans="1:12" x14ac:dyDescent="0.3">
      <c r="A8" s="60" t="s">
        <v>21</v>
      </c>
      <c r="B8" s="54">
        <v>100</v>
      </c>
      <c r="C8" s="81">
        <v>701.78</v>
      </c>
      <c r="D8" s="61"/>
      <c r="E8" s="62" t="s">
        <v>48</v>
      </c>
      <c r="F8" s="30">
        <v>0</v>
      </c>
      <c r="G8" s="30">
        <v>0</v>
      </c>
      <c r="H8" s="63">
        <v>0</v>
      </c>
      <c r="I8" s="63"/>
      <c r="J8" s="64"/>
      <c r="K8" s="64"/>
      <c r="L8" s="60"/>
    </row>
    <row r="9" spans="1:12" x14ac:dyDescent="0.3">
      <c r="A9" s="60" t="s">
        <v>49</v>
      </c>
      <c r="B9" s="54">
        <v>2</v>
      </c>
      <c r="C9" s="81">
        <v>2</v>
      </c>
      <c r="D9" s="61"/>
      <c r="E9" s="62" t="s">
        <v>19</v>
      </c>
      <c r="F9" s="29">
        <v>42.52</v>
      </c>
      <c r="G9" s="29">
        <v>96.48</v>
      </c>
      <c r="H9" s="63">
        <v>100</v>
      </c>
      <c r="I9" s="63"/>
      <c r="J9" s="64"/>
      <c r="K9" s="64"/>
      <c r="L9" s="60"/>
    </row>
    <row r="10" spans="1:12" x14ac:dyDescent="0.3">
      <c r="A10" s="60" t="s">
        <v>50</v>
      </c>
      <c r="B10" s="54">
        <v>150</v>
      </c>
      <c r="C10" s="81">
        <v>1658.24</v>
      </c>
      <c r="D10" s="61"/>
      <c r="E10" s="62" t="s">
        <v>51</v>
      </c>
      <c r="F10" s="29">
        <v>1400</v>
      </c>
      <c r="G10" s="29">
        <v>950</v>
      </c>
      <c r="H10" s="63">
        <v>2000</v>
      </c>
      <c r="I10" s="63"/>
      <c r="J10" s="64"/>
      <c r="K10" s="64"/>
      <c r="L10" s="60"/>
    </row>
    <row r="11" spans="1:12" x14ac:dyDescent="0.3">
      <c r="A11" s="60" t="s">
        <v>52</v>
      </c>
      <c r="B11" s="54">
        <v>130</v>
      </c>
      <c r="C11" s="81">
        <v>130</v>
      </c>
      <c r="D11" s="61"/>
      <c r="E11" s="62" t="s">
        <v>53</v>
      </c>
      <c r="F11" s="30">
        <v>0</v>
      </c>
      <c r="G11" s="30"/>
      <c r="H11" s="63">
        <v>0</v>
      </c>
      <c r="I11" s="63"/>
      <c r="J11" s="64"/>
      <c r="K11" s="64"/>
      <c r="L11" s="60"/>
    </row>
    <row r="12" spans="1:12" x14ac:dyDescent="0.3">
      <c r="A12" s="60" t="s">
        <v>54</v>
      </c>
      <c r="B12" s="54">
        <v>130</v>
      </c>
      <c r="C12" s="81">
        <v>130</v>
      </c>
      <c r="D12" s="61"/>
      <c r="E12" s="62" t="s">
        <v>55</v>
      </c>
      <c r="F12" s="29">
        <v>440.63</v>
      </c>
      <c r="G12" s="29">
        <v>493.23</v>
      </c>
      <c r="H12" s="63">
        <v>500</v>
      </c>
      <c r="I12" s="63"/>
      <c r="J12" s="64"/>
      <c r="K12" s="65"/>
      <c r="L12" s="62"/>
    </row>
    <row r="13" spans="1:12" x14ac:dyDescent="0.3">
      <c r="A13" s="60" t="s">
        <v>94</v>
      </c>
      <c r="B13" s="54"/>
      <c r="C13" s="81">
        <v>0</v>
      </c>
      <c r="D13" s="68"/>
      <c r="E13" s="62" t="s">
        <v>29</v>
      </c>
      <c r="F13" s="29">
        <v>1745</v>
      </c>
      <c r="G13" s="29">
        <v>2830</v>
      </c>
      <c r="H13" s="63">
        <v>2500</v>
      </c>
      <c r="I13" s="63"/>
      <c r="J13" s="64"/>
      <c r="K13" s="65"/>
      <c r="L13" s="62"/>
    </row>
    <row r="14" spans="1:12" x14ac:dyDescent="0.3">
      <c r="A14" s="52"/>
      <c r="B14" s="54"/>
      <c r="C14" s="81"/>
      <c r="D14" s="68"/>
      <c r="E14" s="62" t="s">
        <v>56</v>
      </c>
      <c r="F14" s="29">
        <v>1518</v>
      </c>
      <c r="G14" s="29">
        <v>1749</v>
      </c>
      <c r="H14" s="63">
        <v>2000</v>
      </c>
      <c r="I14" s="63"/>
      <c r="J14" s="64"/>
      <c r="K14" s="65"/>
      <c r="L14" s="62"/>
    </row>
    <row r="15" spans="1:12" x14ac:dyDescent="0.3">
      <c r="A15" s="52"/>
      <c r="B15" s="54">
        <f>SUM(B6:B14)</f>
        <v>17635.669999999998</v>
      </c>
      <c r="C15" s="81">
        <f>SUM(C6:C14)</f>
        <v>19745.689999999999</v>
      </c>
      <c r="D15" s="69"/>
      <c r="E15" s="62" t="s">
        <v>57</v>
      </c>
      <c r="F15" s="29">
        <v>924.61</v>
      </c>
      <c r="G15" s="29">
        <v>425.93</v>
      </c>
      <c r="H15" s="63">
        <v>1000</v>
      </c>
      <c r="I15" s="63"/>
      <c r="J15" s="64"/>
      <c r="K15" s="65"/>
      <c r="L15" s="62"/>
    </row>
    <row r="16" spans="1:12" x14ac:dyDescent="0.3">
      <c r="A16" s="52"/>
      <c r="C16" s="69"/>
      <c r="D16" s="69"/>
      <c r="E16" s="62" t="s">
        <v>30</v>
      </c>
      <c r="F16" s="29">
        <v>300</v>
      </c>
      <c r="G16" s="29">
        <v>300</v>
      </c>
      <c r="H16" s="63">
        <v>650</v>
      </c>
      <c r="I16" s="63"/>
      <c r="J16" s="64"/>
      <c r="K16" s="64"/>
      <c r="L16" s="60"/>
    </row>
    <row r="17" spans="1:12" x14ac:dyDescent="0.3">
      <c r="A17" s="52"/>
      <c r="C17" s="69"/>
      <c r="D17" s="69"/>
      <c r="E17" s="62" t="s">
        <v>58</v>
      </c>
      <c r="F17" s="31">
        <v>8444.19</v>
      </c>
      <c r="G17" s="31">
        <v>8100.11</v>
      </c>
      <c r="H17" s="63">
        <v>8800</v>
      </c>
      <c r="I17" s="63"/>
      <c r="J17" s="64"/>
      <c r="K17" s="65"/>
      <c r="L17" s="62"/>
    </row>
    <row r="18" spans="1:12" x14ac:dyDescent="0.3">
      <c r="A18" s="52"/>
      <c r="C18" s="69"/>
      <c r="D18" s="69"/>
      <c r="E18" s="62" t="s">
        <v>13</v>
      </c>
      <c r="F18" s="30">
        <v>0</v>
      </c>
      <c r="G18" s="29">
        <v>79.22</v>
      </c>
      <c r="H18" s="63">
        <v>500</v>
      </c>
      <c r="I18" s="63"/>
      <c r="J18" s="64"/>
      <c r="K18" s="65"/>
      <c r="L18" s="62"/>
    </row>
    <row r="19" spans="1:12" x14ac:dyDescent="0.3">
      <c r="A19" s="52" t="s">
        <v>100</v>
      </c>
      <c r="C19" s="62"/>
      <c r="D19" s="62"/>
      <c r="E19" s="62" t="s">
        <v>8</v>
      </c>
      <c r="F19" s="29">
        <v>529.07000000000005</v>
      </c>
      <c r="G19" s="29">
        <v>397.69</v>
      </c>
      <c r="H19" s="63">
        <v>650</v>
      </c>
      <c r="I19" s="63"/>
      <c r="J19" s="64"/>
      <c r="K19" s="65"/>
    </row>
    <row r="20" spans="1:12" x14ac:dyDescent="0.3">
      <c r="A20" s="52" t="s">
        <v>101</v>
      </c>
      <c r="B20" s="54">
        <v>6606.38</v>
      </c>
      <c r="C20" s="74">
        <v>1014.76</v>
      </c>
      <c r="D20" s="62"/>
      <c r="E20" s="62" t="s">
        <v>60</v>
      </c>
      <c r="F20" s="29">
        <v>246</v>
      </c>
      <c r="G20" s="29">
        <v>173.4</v>
      </c>
      <c r="H20" s="63">
        <v>400</v>
      </c>
      <c r="I20" s="63"/>
      <c r="J20" s="64"/>
      <c r="K20" s="65"/>
      <c r="L20" s="62"/>
    </row>
    <row r="21" spans="1:12" x14ac:dyDescent="0.3">
      <c r="A21" s="60" t="s">
        <v>102</v>
      </c>
      <c r="B21" s="74">
        <v>27191.39</v>
      </c>
      <c r="C21" s="74">
        <v>21693.17</v>
      </c>
      <c r="D21" s="62"/>
      <c r="E21" s="62" t="s">
        <v>61</v>
      </c>
      <c r="F21" s="29">
        <v>82.4</v>
      </c>
      <c r="G21" s="29">
        <v>107.1</v>
      </c>
      <c r="H21" s="63">
        <v>120</v>
      </c>
      <c r="I21" s="63"/>
      <c r="J21" s="64"/>
      <c r="K21" s="65"/>
      <c r="L21" s="62"/>
    </row>
    <row r="22" spans="1:12" x14ac:dyDescent="0.3">
      <c r="A22" s="60" t="s">
        <v>59</v>
      </c>
      <c r="B22" s="74">
        <f>SUM(B20:B21)</f>
        <v>33797.769999999997</v>
      </c>
      <c r="C22" s="80">
        <f>SUM(C20:C21)</f>
        <v>22707.929999999997</v>
      </c>
      <c r="D22" s="62"/>
      <c r="E22" s="62" t="s">
        <v>62</v>
      </c>
      <c r="F22" s="29">
        <v>25</v>
      </c>
      <c r="G22" s="29">
        <v>0</v>
      </c>
      <c r="H22" s="63">
        <v>25</v>
      </c>
      <c r="I22" s="63"/>
      <c r="J22" s="64"/>
      <c r="K22" s="65"/>
      <c r="L22" s="62"/>
    </row>
    <row r="23" spans="1:12" x14ac:dyDescent="0.3">
      <c r="A23" s="60"/>
      <c r="B23" s="67"/>
      <c r="C23" s="67"/>
      <c r="D23" s="62"/>
      <c r="E23" s="62" t="s">
        <v>63</v>
      </c>
      <c r="F23" s="30">
        <v>0</v>
      </c>
      <c r="G23" s="30">
        <v>0</v>
      </c>
      <c r="H23" s="63">
        <v>100</v>
      </c>
      <c r="I23" s="63"/>
      <c r="J23" s="64"/>
      <c r="K23" s="65"/>
      <c r="L23" s="62"/>
    </row>
    <row r="24" spans="1:12" x14ac:dyDescent="0.3">
      <c r="A24" s="60"/>
      <c r="B24" s="66"/>
      <c r="C24" s="66"/>
      <c r="D24" s="62"/>
      <c r="E24" s="62" t="s">
        <v>64</v>
      </c>
      <c r="F24" s="29">
        <v>312</v>
      </c>
      <c r="G24" s="29">
        <v>312</v>
      </c>
      <c r="H24" s="63">
        <v>400</v>
      </c>
      <c r="I24" s="63"/>
      <c r="J24" s="64"/>
      <c r="K24" s="65"/>
      <c r="L24" s="62"/>
    </row>
    <row r="25" spans="1:12" x14ac:dyDescent="0.3">
      <c r="A25" s="60"/>
      <c r="B25" s="66"/>
      <c r="C25" s="67"/>
      <c r="D25" s="62"/>
      <c r="E25" s="62" t="s">
        <v>34</v>
      </c>
      <c r="F25" s="29">
        <v>576</v>
      </c>
      <c r="G25" s="29">
        <v>0</v>
      </c>
      <c r="H25" s="63">
        <v>1000</v>
      </c>
      <c r="I25" s="63"/>
      <c r="J25" s="64"/>
      <c r="K25" s="65"/>
      <c r="L25" s="62"/>
    </row>
    <row r="26" spans="1:12" x14ac:dyDescent="0.3">
      <c r="A26" s="60"/>
      <c r="B26" s="67"/>
      <c r="C26" s="67"/>
      <c r="D26" s="62"/>
      <c r="E26" s="62" t="s">
        <v>31</v>
      </c>
      <c r="F26" s="29">
        <v>203.26</v>
      </c>
      <c r="G26" s="29">
        <v>161.26</v>
      </c>
      <c r="H26" s="63">
        <v>250</v>
      </c>
      <c r="I26" s="63"/>
      <c r="J26" s="64"/>
      <c r="K26" s="65"/>
      <c r="L26" s="62"/>
    </row>
    <row r="27" spans="1:12" x14ac:dyDescent="0.3">
      <c r="A27" s="60"/>
      <c r="B27" s="67"/>
      <c r="C27" s="67"/>
      <c r="D27" s="62"/>
      <c r="E27" s="62" t="s">
        <v>65</v>
      </c>
      <c r="F27" s="29">
        <v>119.94</v>
      </c>
      <c r="G27" s="29">
        <v>0</v>
      </c>
      <c r="H27" s="63">
        <v>150</v>
      </c>
      <c r="I27" s="63"/>
      <c r="J27" s="64"/>
      <c r="K27" s="65"/>
      <c r="L27" s="62"/>
    </row>
    <row r="28" spans="1:12" x14ac:dyDescent="0.3">
      <c r="A28" s="60"/>
      <c r="B28" s="62"/>
      <c r="C28" s="62"/>
      <c r="D28" s="62"/>
      <c r="E28" s="62" t="s">
        <v>66</v>
      </c>
      <c r="F28" s="29">
        <v>35</v>
      </c>
      <c r="G28" s="29">
        <v>35</v>
      </c>
      <c r="H28" s="63">
        <v>50</v>
      </c>
      <c r="I28" s="63"/>
      <c r="J28" s="64"/>
      <c r="K28" s="70"/>
      <c r="L28" s="62"/>
    </row>
    <row r="29" spans="1:12" x14ac:dyDescent="0.3">
      <c r="A29" s="60"/>
      <c r="B29" s="62"/>
      <c r="C29" s="62"/>
      <c r="D29" s="62"/>
      <c r="E29" s="62"/>
      <c r="F29" s="67"/>
      <c r="G29" s="66"/>
      <c r="H29" s="63"/>
      <c r="I29" s="63"/>
      <c r="J29" s="65"/>
      <c r="K29" s="65"/>
      <c r="L29" s="62"/>
    </row>
    <row r="30" spans="1:12" x14ac:dyDescent="0.3">
      <c r="A30" s="60"/>
      <c r="B30" s="69"/>
      <c r="C30" s="69"/>
      <c r="D30" s="69"/>
      <c r="E30" s="62"/>
      <c r="F30" s="74">
        <f>SUM(F7:F29)</f>
        <v>17044.619999999995</v>
      </c>
      <c r="G30" s="80">
        <f>SUM(G6:G29)</f>
        <v>16311.42</v>
      </c>
      <c r="H30" s="71">
        <f>SUM(H6:H29)</f>
        <v>21396</v>
      </c>
      <c r="I30" s="71"/>
      <c r="J30" s="65"/>
      <c r="K30" s="70"/>
      <c r="L30" s="62"/>
    </row>
    <row r="31" spans="1:12" x14ac:dyDescent="0.3">
      <c r="A31" s="60"/>
      <c r="B31" s="62"/>
      <c r="C31" s="62"/>
      <c r="D31" s="62"/>
      <c r="E31" s="72"/>
      <c r="F31" s="72"/>
      <c r="G31" s="72"/>
      <c r="H31" s="73"/>
      <c r="I31" s="73"/>
      <c r="J31" s="70"/>
      <c r="K31" s="70"/>
      <c r="L31" s="62"/>
    </row>
    <row r="32" spans="1:12" x14ac:dyDescent="0.3">
      <c r="A32" s="60"/>
      <c r="B32" s="62"/>
      <c r="C32" s="62"/>
      <c r="D32" s="62"/>
      <c r="E32" s="62" t="s">
        <v>148</v>
      </c>
      <c r="F32" s="62"/>
      <c r="G32" s="80">
        <v>7247.63</v>
      </c>
      <c r="H32" s="62"/>
      <c r="I32" s="62"/>
      <c r="J32" s="70"/>
      <c r="K32" s="70"/>
      <c r="L32" s="62"/>
    </row>
    <row r="33" spans="1:12" x14ac:dyDescent="0.3">
      <c r="A33" s="60"/>
      <c r="B33" s="71"/>
      <c r="C33" s="63"/>
      <c r="D33" s="63"/>
      <c r="E33" s="63" t="s">
        <v>164</v>
      </c>
      <c r="F33" s="63"/>
      <c r="G33" s="80">
        <v>6160.48</v>
      </c>
      <c r="H33" s="67"/>
      <c r="I33" s="67"/>
      <c r="J33" s="70"/>
      <c r="K33" s="70"/>
      <c r="L33" s="62"/>
    </row>
    <row r="34" spans="1:12" x14ac:dyDescent="0.3">
      <c r="A34" s="60"/>
      <c r="B34" s="71"/>
      <c r="C34" s="63"/>
      <c r="D34" s="63"/>
      <c r="E34" s="63" t="s">
        <v>185</v>
      </c>
      <c r="F34" s="63"/>
      <c r="G34" s="80">
        <v>1116</v>
      </c>
      <c r="H34" s="67"/>
      <c r="I34" s="67"/>
      <c r="J34" s="70"/>
      <c r="K34" s="70"/>
      <c r="L34" s="62"/>
    </row>
    <row r="35" spans="1:12" x14ac:dyDescent="0.3">
      <c r="A35" s="60" t="s">
        <v>67</v>
      </c>
      <c r="B35" s="71">
        <v>200</v>
      </c>
      <c r="C35" s="71">
        <v>200</v>
      </c>
      <c r="D35" s="63"/>
      <c r="E35" s="63" t="s">
        <v>59</v>
      </c>
      <c r="F35" s="63"/>
      <c r="G35" s="80">
        <f>SUM(G30:G34)</f>
        <v>30835.53</v>
      </c>
      <c r="H35" s="67"/>
      <c r="I35" s="67"/>
      <c r="J35" s="70"/>
      <c r="K35" s="70"/>
      <c r="L35" s="62"/>
    </row>
    <row r="36" spans="1:12" x14ac:dyDescent="0.3">
      <c r="A36" s="60" t="s">
        <v>68</v>
      </c>
      <c r="B36" s="71">
        <v>1000</v>
      </c>
      <c r="C36" s="71">
        <v>1000</v>
      </c>
      <c r="D36" s="63"/>
      <c r="E36" s="63"/>
      <c r="F36" s="63"/>
      <c r="G36" s="63"/>
      <c r="H36" s="62"/>
      <c r="I36" s="62"/>
      <c r="J36" s="62"/>
      <c r="K36" s="62"/>
      <c r="L36" s="62"/>
    </row>
    <row r="37" spans="1:12" x14ac:dyDescent="0.3">
      <c r="A37" s="60" t="s">
        <v>69</v>
      </c>
      <c r="B37" s="71">
        <v>500</v>
      </c>
      <c r="C37" s="71">
        <v>500</v>
      </c>
      <c r="D37" s="63"/>
      <c r="E37" s="63"/>
      <c r="F37" s="63"/>
      <c r="G37" s="63"/>
      <c r="H37" s="62"/>
      <c r="I37" s="62"/>
      <c r="J37" s="62"/>
      <c r="K37" s="62"/>
      <c r="L37" s="62"/>
    </row>
    <row r="38" spans="1:12" x14ac:dyDescent="0.3">
      <c r="A38" s="60" t="s">
        <v>70</v>
      </c>
      <c r="B38" s="71">
        <v>300</v>
      </c>
      <c r="C38" s="71">
        <v>300</v>
      </c>
      <c r="D38" s="63"/>
      <c r="E38" s="63"/>
      <c r="F38" s="63"/>
      <c r="G38" s="63"/>
      <c r="H38" s="62"/>
      <c r="I38" s="62"/>
      <c r="J38" s="62"/>
      <c r="K38" s="62"/>
      <c r="L38" s="62"/>
    </row>
    <row r="39" spans="1:12" x14ac:dyDescent="0.3">
      <c r="A39" s="60" t="s">
        <v>71</v>
      </c>
      <c r="B39" s="71">
        <v>2500</v>
      </c>
      <c r="C39" s="71">
        <v>339.52</v>
      </c>
      <c r="D39" s="63"/>
      <c r="E39" s="63"/>
      <c r="F39" s="63"/>
      <c r="G39" s="63"/>
      <c r="H39" s="62"/>
      <c r="I39" s="62"/>
      <c r="J39" s="62"/>
      <c r="K39" s="62"/>
      <c r="L39" s="62"/>
    </row>
    <row r="40" spans="1:12" x14ac:dyDescent="0.3">
      <c r="A40" s="60" t="s">
        <v>72</v>
      </c>
      <c r="B40" s="71">
        <v>4000</v>
      </c>
      <c r="C40" s="71">
        <v>0</v>
      </c>
      <c r="D40" s="63"/>
      <c r="E40" s="63"/>
      <c r="F40" s="63"/>
      <c r="G40" s="63"/>
      <c r="H40" s="62"/>
      <c r="I40" s="62"/>
      <c r="J40" s="62"/>
      <c r="K40" s="62"/>
      <c r="L40" s="62"/>
    </row>
    <row r="41" spans="1:12" x14ac:dyDescent="0.3">
      <c r="A41" s="60" t="s">
        <v>73</v>
      </c>
      <c r="B41" s="71">
        <v>6473.06</v>
      </c>
      <c r="C41" s="71">
        <v>5357.06</v>
      </c>
      <c r="D41" s="63"/>
      <c r="E41" s="63"/>
      <c r="F41" s="63"/>
      <c r="G41" s="63"/>
      <c r="H41" s="62"/>
      <c r="I41" s="62"/>
      <c r="J41" s="62"/>
      <c r="K41" s="62"/>
      <c r="L41" s="62"/>
    </row>
    <row r="42" spans="1:12" x14ac:dyDescent="0.3">
      <c r="A42" s="60" t="s">
        <v>95</v>
      </c>
      <c r="B42" s="71">
        <v>8018</v>
      </c>
      <c r="C42" s="71">
        <v>770.37</v>
      </c>
      <c r="D42" s="63"/>
      <c r="E42" s="63"/>
      <c r="F42" s="63"/>
      <c r="G42" s="63"/>
      <c r="H42" s="62"/>
      <c r="I42" s="62"/>
      <c r="J42" s="62"/>
      <c r="K42" s="62"/>
      <c r="L42" s="62"/>
    </row>
    <row r="43" spans="1:12" x14ac:dyDescent="0.3">
      <c r="A43" s="60" t="s">
        <v>74</v>
      </c>
      <c r="B43" s="71">
        <v>200</v>
      </c>
      <c r="C43" s="71">
        <v>200</v>
      </c>
      <c r="D43" s="63"/>
      <c r="E43" s="63"/>
      <c r="F43" s="63"/>
      <c r="G43" s="63"/>
      <c r="H43" s="62"/>
      <c r="I43" s="62"/>
      <c r="J43" s="62"/>
      <c r="K43" s="62"/>
      <c r="L43" s="62"/>
    </row>
    <row r="44" spans="1:12" x14ac:dyDescent="0.3">
      <c r="A44" s="60" t="s">
        <v>75</v>
      </c>
      <c r="B44" s="71">
        <v>10000</v>
      </c>
      <c r="C44" s="71">
        <v>14040.98</v>
      </c>
      <c r="D44" s="63"/>
      <c r="E44" s="62"/>
      <c r="F44" s="62"/>
      <c r="G44" s="62"/>
      <c r="H44" s="62"/>
      <c r="I44" s="62"/>
      <c r="J44" s="62"/>
      <c r="K44" s="62"/>
      <c r="L44" s="62"/>
    </row>
    <row r="45" spans="1:12" x14ac:dyDescent="0.3">
      <c r="A45" s="60"/>
      <c r="B45" s="60"/>
      <c r="C45" s="71"/>
      <c r="D45" s="62"/>
      <c r="E45" s="62"/>
      <c r="F45" s="62"/>
      <c r="G45" s="62"/>
      <c r="H45" s="62"/>
      <c r="I45" s="62"/>
      <c r="J45" s="62"/>
      <c r="K45" s="62"/>
      <c r="L45" s="62"/>
    </row>
    <row r="46" spans="1:12" x14ac:dyDescent="0.3">
      <c r="A46" s="60" t="s">
        <v>76</v>
      </c>
      <c r="B46" s="75">
        <f>SUM(B35:B45)</f>
        <v>33191.06</v>
      </c>
      <c r="C46" s="75">
        <f>SUM(C35:C45)</f>
        <v>22707.93</v>
      </c>
    </row>
    <row r="47" spans="1:12" x14ac:dyDescent="0.3">
      <c r="A47" s="52"/>
    </row>
    <row r="48" spans="1:12" x14ac:dyDescent="0.3">
      <c r="A48" s="52"/>
    </row>
    <row r="49" spans="1:1" x14ac:dyDescent="0.3">
      <c r="A49" s="52"/>
    </row>
  </sheetData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Date Order Cashbook - Current </vt:lpstr>
      <vt:lpstr>Date Order Cashbook - Reserve</vt:lpstr>
      <vt:lpstr>Corrected Final Cash Book</vt:lpstr>
      <vt:lpstr>Actual Budget 2023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Cleeve PC</dc:creator>
  <cp:lastModifiedBy>Cleeve Parish Council</cp:lastModifiedBy>
  <cp:lastPrinted>2024-07-02T12:23:52Z</cp:lastPrinted>
  <dcterms:created xsi:type="dcterms:W3CDTF">2021-04-01T11:28:55Z</dcterms:created>
  <dcterms:modified xsi:type="dcterms:W3CDTF">2024-07-07T09:34:05Z</dcterms:modified>
</cp:coreProperties>
</file>