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5/03 2025/"/>
    </mc:Choice>
  </mc:AlternateContent>
  <xr:revisionPtr revIDLastSave="38" documentId="8_{C2FCD725-0C95-431E-A32C-31A1E9A242E6}" xr6:coauthVersionLast="47" xr6:coauthVersionMax="47" xr10:uidLastSave="{5850A602-EECE-46E1-B245-80C4540071D0}"/>
  <bookViews>
    <workbookView xWindow="-108" yWindow="-108" windowWidth="23256" windowHeight="12456" firstSheet="1" activeTab="2" xr2:uid="{9D164E2F-F6B2-4AF7-B50B-77396846E61F}"/>
  </bookViews>
  <sheets>
    <sheet name="Current Acc as at 31 Mar 2025" sheetId="1" r:id="rId1"/>
    <sheet name="Current acc to 31 Mar 2025" sheetId="3" r:id="rId2"/>
    <sheet name="Reserve Acc as at 31 Mar 2025" sheetId="2" r:id="rId3"/>
    <sheet name="Reserve Acc to 31 Mar 20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3" l="1"/>
  <c r="D24" i="4" l="1"/>
  <c r="C24" i="4"/>
  <c r="E21" i="4"/>
  <c r="E22" i="4" s="1"/>
  <c r="D153" i="3"/>
  <c r="C153" i="3"/>
  <c r="E119" i="3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88" i="3" l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8" i="4"/>
  <c r="E19" i="4" s="1"/>
  <c r="E20" i="4" s="1"/>
  <c r="E17" i="4"/>
  <c r="E12" i="4" l="1"/>
  <c r="E13" i="4" s="1"/>
  <c r="E14" i="4" s="1"/>
  <c r="E15" i="4" s="1"/>
  <c r="E16" i="4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9" i="4" l="1"/>
  <c r="E10" i="4" s="1"/>
  <c r="E11" i="4" s="1"/>
  <c r="E8" i="4"/>
  <c r="E7" i="4"/>
  <c r="E6" i="4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G8" i="2"/>
  <c r="G13" i="2" l="1"/>
  <c r="G13" i="1"/>
  <c r="G7" i="1"/>
  <c r="G15" i="2" l="1"/>
  <c r="G15" i="1"/>
</calcChain>
</file>

<file path=xl/sharedStrings.xml><?xml version="1.0" encoding="utf-8"?>
<sst xmlns="http://schemas.openxmlformats.org/spreadsheetml/2006/main" count="220" uniqueCount="86">
  <si>
    <t xml:space="preserve">Bank Reconciliation for the period ending </t>
  </si>
  <si>
    <t>UNITY CURRENT ACCOUNT</t>
  </si>
  <si>
    <t xml:space="preserve">Bank Balance as per bank statement  </t>
  </si>
  <si>
    <t>Total</t>
  </si>
  <si>
    <t>Plus total of Receipts for the period from 1 April</t>
  </si>
  <si>
    <t>£</t>
  </si>
  <si>
    <t xml:space="preserve">Less total of Payment for the period from 1 April </t>
  </si>
  <si>
    <t xml:space="preserve">Total </t>
  </si>
  <si>
    <t>Note:</t>
  </si>
  <si>
    <t>difference</t>
  </si>
  <si>
    <t xml:space="preserve">The two totals of should always equal at any given period of the bank reconciliation </t>
  </si>
  <si>
    <t>as this will prove that the Cashbook totals equal the bank account totals.</t>
  </si>
  <si>
    <t xml:space="preserve">Signed </t>
  </si>
  <si>
    <t>Parish Clerk</t>
  </si>
  <si>
    <t>Andy Warren</t>
  </si>
  <si>
    <t xml:space="preserve">Dated </t>
  </si>
  <si>
    <t>_____________</t>
  </si>
  <si>
    <t>Dated</t>
  </si>
  <si>
    <r>
      <t xml:space="preserve">Dated                               </t>
    </r>
    <r>
      <rPr>
        <b/>
        <sz val="11"/>
        <color theme="1"/>
        <rFont val="Calibri"/>
        <family val="2"/>
        <scheme val="minor"/>
      </rPr>
      <t>_____________________</t>
    </r>
  </si>
  <si>
    <t>INSTANT ACCESS</t>
  </si>
  <si>
    <t>_____________________</t>
  </si>
  <si>
    <t>Date</t>
  </si>
  <si>
    <t>Payee/Source</t>
  </si>
  <si>
    <t>Debit</t>
  </si>
  <si>
    <t>Credit</t>
  </si>
  <si>
    <t>Balance</t>
  </si>
  <si>
    <t>Balance B/F</t>
  </si>
  <si>
    <t>All About Cleeve - Grant</t>
  </si>
  <si>
    <t>NSC - Village Orderly Grant</t>
  </si>
  <si>
    <t>Bank Charges</t>
  </si>
  <si>
    <t>Balance Brought Forward</t>
  </si>
  <si>
    <t>Credit Interest</t>
  </si>
  <si>
    <t>Cash Book - Date Order 2024/2025</t>
  </si>
  <si>
    <t>Salary - CC</t>
  </si>
  <si>
    <t>HMRC - CC</t>
  </si>
  <si>
    <t>HMRC - AAW</t>
  </si>
  <si>
    <t>Salary - AAW</t>
  </si>
  <si>
    <t>Expenses - AAW</t>
  </si>
  <si>
    <t>NSC - 1st Half Precept</t>
  </si>
  <si>
    <t>Cleeve Village Hall Hire</t>
  </si>
  <si>
    <t>K&amp;E Property Dog Bins</t>
  </si>
  <si>
    <t>C R Monkman - Grass Cutting March</t>
  </si>
  <si>
    <t>ALCA &amp; NALC Subs</t>
  </si>
  <si>
    <t>Transfer to Reserve</t>
  </si>
  <si>
    <t>C R Monkman - Grass Cutting April</t>
  </si>
  <si>
    <t>Transfer from Reserve</t>
  </si>
  <si>
    <t>NBB Outdoors - picnic tables</t>
  </si>
  <si>
    <t>Yatton United Charities- Grant</t>
  </si>
  <si>
    <t xml:space="preserve">HMRC - CC </t>
  </si>
  <si>
    <t>PCAA - subs</t>
  </si>
  <si>
    <t>Zurich   Insurance Renewal</t>
  </si>
  <si>
    <t>C R Monkman - Grass Cutting May</t>
  </si>
  <si>
    <t>C R Monkman - Grass cutting May 2</t>
  </si>
  <si>
    <t>C R Monkman - Grass Cutting &amp; picnic tables</t>
  </si>
  <si>
    <t>O'Shea Tree Services Ltd</t>
  </si>
  <si>
    <t xml:space="preserve">Total of Bank Balance Brought forward as at 1 April </t>
  </si>
  <si>
    <t>Cash book date order 2024/2025</t>
  </si>
  <si>
    <t>From Current</t>
  </si>
  <si>
    <t>To Current</t>
  </si>
  <si>
    <t>C R Monkman - Grass Cutting June 2`</t>
  </si>
  <si>
    <t>Open Spaces Subscription</t>
  </si>
  <si>
    <t>C R Monkman - Grass Cutting July</t>
  </si>
  <si>
    <t>C R Monkman - Grass Cutting August</t>
  </si>
  <si>
    <t>BDO LLP</t>
  </si>
  <si>
    <t>NSC - 2nd half Precept</t>
  </si>
  <si>
    <t>Vision ICT (Website)</t>
  </si>
  <si>
    <t>ALCA Essential Councillor D Lister</t>
  </si>
  <si>
    <t>C R Monkman - Grass Cutting Sept</t>
  </si>
  <si>
    <t>Quinn - Peppercorn Rent</t>
  </si>
  <si>
    <t>C R Monkman - Grass Cutting Oct 1</t>
  </si>
  <si>
    <t>C R Monkman - Grass Cutting Oct 2</t>
  </si>
  <si>
    <t>King George V Field</t>
  </si>
  <si>
    <t>All About Cleeve - leaflet delivery</t>
  </si>
  <si>
    <t>VAT Refund</t>
  </si>
  <si>
    <t>ICO Registration</t>
  </si>
  <si>
    <t>Ashridge Trees (refund to AAW)</t>
  </si>
  <si>
    <t>Ward Tree Surgeons</t>
  </si>
  <si>
    <t>HMRC- AAW</t>
  </si>
  <si>
    <t>Community Orchard Tree - Cllr Pitman</t>
  </si>
  <si>
    <t>Community Orchard Tree - Cllr Burn</t>
  </si>
  <si>
    <t>Swift Trees Ltd</t>
  </si>
  <si>
    <t>Community Orchard Tree - Ben Whistance</t>
  </si>
  <si>
    <t>Comm Orchard Tree - Day for J &amp; E Mahoney</t>
  </si>
  <si>
    <t>Dog Bin Contribution King George V Field</t>
  </si>
  <si>
    <t>CPRE subscription</t>
  </si>
  <si>
    <t xml:space="preserve">Dog Bin Contribution Groundwork South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</si>
</sst>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3" fillId="0" borderId="0" xfId="0" applyFont="1"/>
    <xf numFmtId="164" fontId="3" fillId="0" borderId="0" xfId="0" applyNumberFormat="1" applyFont="1"/>
    <xf numFmtId="164" fontId="2" fillId="0" borderId="3" xfId="0" applyNumberFormat="1" applyFont="1" applyBorder="1"/>
    <xf numFmtId="44" fontId="0" fillId="0" borderId="0" xfId="1" applyFont="1" applyAlignment="1">
      <alignment horizontal="center"/>
    </xf>
    <xf numFmtId="164" fontId="2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4" fontId="0" fillId="0" borderId="0" xfId="0" applyNumberFormat="1"/>
    <xf numFmtId="44" fontId="0" fillId="0" borderId="2" xfId="1" applyFont="1" applyBorder="1"/>
    <xf numFmtId="44" fontId="0" fillId="0" borderId="0" xfId="1" applyFont="1"/>
    <xf numFmtId="44" fontId="2" fillId="0" borderId="3" xfId="1" applyFont="1" applyBorder="1"/>
    <xf numFmtId="44" fontId="3" fillId="0" borderId="0" xfId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/>
    <xf numFmtId="15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left"/>
    </xf>
    <xf numFmtId="0" fontId="7" fillId="0" borderId="0" xfId="0" applyFont="1"/>
    <xf numFmtId="44" fontId="3" fillId="0" borderId="0" xfId="1" applyFont="1"/>
    <xf numFmtId="44" fontId="3" fillId="0" borderId="0" xfId="1" applyFont="1" applyFill="1"/>
    <xf numFmtId="44" fontId="2" fillId="0" borderId="0" xfId="0" applyNumberFormat="1" applyFont="1"/>
    <xf numFmtId="44" fontId="0" fillId="0" borderId="0" xfId="1" applyFont="1" applyFill="1"/>
    <xf numFmtId="0" fontId="2" fillId="0" borderId="0" xfId="0" applyFont="1"/>
    <xf numFmtId="15" fontId="3" fillId="0" borderId="0" xfId="0" applyNumberFormat="1" applyFont="1" applyAlignment="1">
      <alignment horizontal="center"/>
    </xf>
    <xf numFmtId="14" fontId="2" fillId="0" borderId="0" xfId="0" applyNumberFormat="1" applyFont="1"/>
    <xf numFmtId="44" fontId="2" fillId="0" borderId="0" xfId="1" applyFont="1"/>
    <xf numFmtId="44" fontId="1" fillId="0" borderId="0" xfId="1" applyFont="1"/>
    <xf numFmtId="44" fontId="1" fillId="0" borderId="0" xfId="1" applyFont="1" applyFill="1"/>
    <xf numFmtId="44" fontId="0" fillId="0" borderId="0" xfId="0" applyNumberFormat="1"/>
    <xf numFmtId="164" fontId="7" fillId="0" borderId="0" xfId="0" applyNumberFormat="1" applyFont="1"/>
    <xf numFmtId="4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D927-06FF-48C9-9156-B6AEB1710E55}">
  <dimension ref="A1:H26"/>
  <sheetViews>
    <sheetView workbookViewId="0">
      <selection activeCell="K19" sqref="K19"/>
    </sheetView>
  </sheetViews>
  <sheetFormatPr defaultRowHeight="14.4" x14ac:dyDescent="0.3"/>
  <cols>
    <col min="2" max="2" width="25.6640625" customWidth="1"/>
    <col min="3" max="3" width="12.21875" customWidth="1"/>
    <col min="7" max="7" width="11.5546875" customWidth="1"/>
  </cols>
  <sheetData>
    <row r="1" spans="1:8" ht="15" thickBot="1" x14ac:dyDescent="0.35">
      <c r="A1" t="s">
        <v>0</v>
      </c>
      <c r="C1" s="1">
        <v>45747</v>
      </c>
      <c r="D1" s="2"/>
      <c r="E1" s="3" t="s">
        <v>1</v>
      </c>
    </row>
    <row r="5" spans="1:8" x14ac:dyDescent="0.3">
      <c r="A5" t="s">
        <v>2</v>
      </c>
      <c r="G5" s="4">
        <v>1112.69</v>
      </c>
    </row>
    <row r="7" spans="1:8" ht="15" thickBot="1" x14ac:dyDescent="0.35">
      <c r="F7" t="s">
        <v>3</v>
      </c>
      <c r="G7" s="5">
        <f>G5+G6</f>
        <v>1112.69</v>
      </c>
    </row>
    <row r="8" spans="1:8" ht="15.6" thickTop="1" thickBot="1" x14ac:dyDescent="0.35">
      <c r="B8" s="6"/>
      <c r="C8" s="7"/>
      <c r="G8" s="8"/>
    </row>
    <row r="9" spans="1:8" ht="15" thickTop="1" x14ac:dyDescent="0.3">
      <c r="B9" s="6"/>
      <c r="C9" s="7"/>
    </row>
    <row r="10" spans="1:8" x14ac:dyDescent="0.3">
      <c r="A10" t="s">
        <v>55</v>
      </c>
      <c r="B10" s="6"/>
      <c r="C10" s="7"/>
      <c r="G10" s="7">
        <v>1014.76</v>
      </c>
    </row>
    <row r="11" spans="1:8" x14ac:dyDescent="0.3">
      <c r="A11" t="s">
        <v>4</v>
      </c>
      <c r="E11" t="s">
        <v>5</v>
      </c>
      <c r="G11" s="36">
        <v>36792.93</v>
      </c>
    </row>
    <row r="12" spans="1:8" x14ac:dyDescent="0.3">
      <c r="A12" t="s">
        <v>6</v>
      </c>
      <c r="E12" t="s">
        <v>5</v>
      </c>
      <c r="G12" s="36">
        <v>36695</v>
      </c>
    </row>
    <row r="13" spans="1:8" ht="15" thickBot="1" x14ac:dyDescent="0.35">
      <c r="F13" t="s">
        <v>7</v>
      </c>
      <c r="G13" s="10">
        <f>G10+G11-G12</f>
        <v>1112.6900000000023</v>
      </c>
    </row>
    <row r="15" spans="1:8" x14ac:dyDescent="0.3">
      <c r="A15" s="11" t="s">
        <v>8</v>
      </c>
      <c r="B15" s="11"/>
      <c r="C15" s="11"/>
      <c r="D15" s="11"/>
      <c r="E15" s="11"/>
      <c r="F15" s="11" t="s">
        <v>9</v>
      </c>
      <c r="G15" s="12">
        <f>G7-G13</f>
        <v>-2.2737367544323206E-12</v>
      </c>
      <c r="H15" s="11"/>
    </row>
    <row r="16" spans="1:8" x14ac:dyDescent="0.3">
      <c r="A16" s="11" t="s">
        <v>10</v>
      </c>
      <c r="B16" s="11"/>
      <c r="C16" s="11"/>
      <c r="D16" s="11"/>
      <c r="E16" s="11"/>
      <c r="F16" s="11"/>
      <c r="G16" s="11"/>
      <c r="H16" s="11"/>
    </row>
    <row r="17" spans="1:7" x14ac:dyDescent="0.3">
      <c r="A17" s="11" t="s">
        <v>11</v>
      </c>
    </row>
    <row r="19" spans="1:7" ht="15" thickBot="1" x14ac:dyDescent="0.35">
      <c r="A19" t="s">
        <v>12</v>
      </c>
      <c r="B19" t="s">
        <v>13</v>
      </c>
      <c r="D19" s="2"/>
    </row>
    <row r="20" spans="1:7" x14ac:dyDescent="0.3">
      <c r="B20" t="s">
        <v>14</v>
      </c>
    </row>
    <row r="21" spans="1:7" ht="15" thickBot="1" x14ac:dyDescent="0.35">
      <c r="A21" t="s">
        <v>15</v>
      </c>
      <c r="D21" s="2"/>
    </row>
    <row r="24" spans="1:7" ht="15" thickBot="1" x14ac:dyDescent="0.35">
      <c r="A24" t="s">
        <v>12</v>
      </c>
      <c r="D24" s="2"/>
      <c r="G24" s="13" t="s">
        <v>16</v>
      </c>
    </row>
    <row r="26" spans="1:7" ht="15" thickBot="1" x14ac:dyDescent="0.35">
      <c r="A26" t="s">
        <v>17</v>
      </c>
      <c r="D26" s="2"/>
      <c r="E26" t="s">
        <v>18</v>
      </c>
      <c r="G26" s="14">
        <v>45755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DD2F-05B7-4D54-BE7C-852B6F56BB74}">
  <sheetPr>
    <pageSetUpPr fitToPage="1"/>
  </sheetPr>
  <dimension ref="A1:H157"/>
  <sheetViews>
    <sheetView topLeftCell="A142" workbookViewId="0">
      <selection activeCell="E165" sqref="E165"/>
    </sheetView>
  </sheetViews>
  <sheetFormatPr defaultRowHeight="14.4" x14ac:dyDescent="0.3"/>
  <cols>
    <col min="1" max="1" width="16" customWidth="1"/>
    <col min="2" max="2" width="37.88671875" customWidth="1"/>
    <col min="3" max="3" width="13.77734375" customWidth="1"/>
    <col min="4" max="4" width="12.6640625" customWidth="1"/>
    <col min="5" max="5" width="14.33203125" customWidth="1"/>
    <col min="7" max="7" width="14.6640625" customWidth="1"/>
  </cols>
  <sheetData>
    <row r="1" spans="1:8" x14ac:dyDescent="0.3">
      <c r="A1" s="21" t="s">
        <v>32</v>
      </c>
      <c r="B1" s="22"/>
      <c r="C1" s="6"/>
      <c r="D1" s="7"/>
      <c r="E1" s="7"/>
      <c r="F1" s="7"/>
      <c r="G1" s="7"/>
      <c r="H1" s="23"/>
    </row>
    <row r="2" spans="1:8" x14ac:dyDescent="0.3">
      <c r="A2" s="21"/>
      <c r="B2" s="22"/>
      <c r="C2" s="6"/>
      <c r="D2" s="7"/>
      <c r="E2" s="7"/>
      <c r="F2" s="7"/>
      <c r="G2" s="7"/>
      <c r="H2" s="23"/>
    </row>
    <row r="3" spans="1:8" x14ac:dyDescent="0.3">
      <c r="A3" s="21" t="s">
        <v>21</v>
      </c>
      <c r="B3" s="25" t="s">
        <v>22</v>
      </c>
      <c r="C3" s="37" t="s">
        <v>23</v>
      </c>
      <c r="D3" s="37" t="s">
        <v>24</v>
      </c>
      <c r="E3" s="37" t="s">
        <v>25</v>
      </c>
      <c r="F3" s="7"/>
      <c r="H3" s="23"/>
    </row>
    <row r="4" spans="1:8" x14ac:dyDescent="0.3">
      <c r="A4" s="24"/>
      <c r="B4" s="22"/>
      <c r="C4" s="6"/>
      <c r="D4" s="7"/>
      <c r="E4" s="7"/>
      <c r="F4" s="7"/>
      <c r="G4" s="7"/>
      <c r="H4" s="23"/>
    </row>
    <row r="5" spans="1:8" x14ac:dyDescent="0.3">
      <c r="A5" s="21">
        <v>45383</v>
      </c>
      <c r="B5" s="25" t="s">
        <v>26</v>
      </c>
      <c r="C5" s="26"/>
      <c r="D5" s="27"/>
      <c r="E5" s="28">
        <v>1014.76</v>
      </c>
      <c r="F5" s="16"/>
      <c r="G5" s="16"/>
    </row>
    <row r="6" spans="1:8" x14ac:dyDescent="0.3">
      <c r="C6" s="16"/>
      <c r="D6" s="29"/>
      <c r="E6" s="16"/>
      <c r="F6" s="16"/>
      <c r="G6" s="16"/>
    </row>
    <row r="7" spans="1:8" x14ac:dyDescent="0.3">
      <c r="A7" s="14">
        <v>45384</v>
      </c>
      <c r="B7" t="s">
        <v>33</v>
      </c>
      <c r="C7" s="16">
        <v>100.68</v>
      </c>
      <c r="D7" s="29"/>
      <c r="E7" s="16">
        <f>SUM(E5-C7+D7)</f>
        <v>914.07999999999993</v>
      </c>
      <c r="F7" s="16"/>
      <c r="G7" s="16"/>
    </row>
    <row r="8" spans="1:8" x14ac:dyDescent="0.3">
      <c r="A8" s="14">
        <v>45384</v>
      </c>
      <c r="B8" t="s">
        <v>34</v>
      </c>
      <c r="C8" s="16">
        <v>25.2</v>
      </c>
      <c r="D8" s="29"/>
      <c r="E8" s="16">
        <f>SUM(E7-C8+D8)</f>
        <v>888.87999999999988</v>
      </c>
      <c r="F8" s="16"/>
      <c r="G8" s="16"/>
    </row>
    <row r="9" spans="1:8" x14ac:dyDescent="0.3">
      <c r="A9" s="14">
        <v>45384</v>
      </c>
      <c r="B9" t="s">
        <v>35</v>
      </c>
      <c r="C9" s="16">
        <v>119</v>
      </c>
      <c r="D9" s="29"/>
      <c r="E9" s="16">
        <f t="shared" ref="E9:E72" si="0">SUM(E8-C9+D9)</f>
        <v>769.87999999999988</v>
      </c>
      <c r="F9" s="16"/>
      <c r="G9" s="16"/>
    </row>
    <row r="10" spans="1:8" x14ac:dyDescent="0.3">
      <c r="A10" s="14">
        <v>45384</v>
      </c>
      <c r="B10" t="s">
        <v>36</v>
      </c>
      <c r="C10" s="16">
        <v>501.23</v>
      </c>
      <c r="D10" s="29"/>
      <c r="E10" s="16">
        <f t="shared" si="0"/>
        <v>268.64999999999986</v>
      </c>
      <c r="F10" s="16"/>
      <c r="G10" s="16"/>
    </row>
    <row r="11" spans="1:8" x14ac:dyDescent="0.3">
      <c r="A11" s="14">
        <v>45386</v>
      </c>
      <c r="B11" t="s">
        <v>37</v>
      </c>
      <c r="C11" s="16">
        <v>91.48</v>
      </c>
      <c r="D11" s="29"/>
      <c r="E11" s="16">
        <f t="shared" si="0"/>
        <v>177.16999999999985</v>
      </c>
      <c r="F11" s="16"/>
      <c r="G11" s="16"/>
    </row>
    <row r="12" spans="1:8" x14ac:dyDescent="0.3">
      <c r="A12" s="14">
        <v>45394</v>
      </c>
      <c r="B12" t="s">
        <v>38</v>
      </c>
      <c r="C12" s="16"/>
      <c r="D12" s="29">
        <v>8749.5</v>
      </c>
      <c r="E12" s="16">
        <f>SUM(E11-C12+D12)</f>
        <v>8926.67</v>
      </c>
      <c r="F12" s="16"/>
      <c r="G12" s="16"/>
    </row>
    <row r="13" spans="1:8" x14ac:dyDescent="0.3">
      <c r="A13" s="14">
        <v>45397</v>
      </c>
      <c r="B13" t="s">
        <v>39</v>
      </c>
      <c r="C13" s="16">
        <v>48</v>
      </c>
      <c r="D13" s="29"/>
      <c r="E13" s="16">
        <f t="shared" si="0"/>
        <v>8878.67</v>
      </c>
      <c r="G13" s="16"/>
    </row>
    <row r="14" spans="1:8" x14ac:dyDescent="0.3">
      <c r="A14" s="14">
        <v>45397</v>
      </c>
      <c r="B14" t="s">
        <v>40</v>
      </c>
      <c r="C14" s="16">
        <v>132</v>
      </c>
      <c r="D14" s="29"/>
      <c r="E14" s="16">
        <f t="shared" si="0"/>
        <v>8746.67</v>
      </c>
      <c r="F14" s="16"/>
      <c r="G14" s="16"/>
    </row>
    <row r="15" spans="1:8" x14ac:dyDescent="0.3">
      <c r="A15" s="14">
        <v>45397</v>
      </c>
      <c r="B15" t="s">
        <v>41</v>
      </c>
      <c r="C15" s="16">
        <v>240</v>
      </c>
      <c r="D15" s="29"/>
      <c r="E15" s="16">
        <f t="shared" si="0"/>
        <v>8506.67</v>
      </c>
      <c r="F15" s="16"/>
      <c r="G15" s="16"/>
    </row>
    <row r="16" spans="1:8" x14ac:dyDescent="0.3">
      <c r="A16" s="14">
        <v>45397</v>
      </c>
      <c r="B16" t="s">
        <v>42</v>
      </c>
      <c r="C16" s="16">
        <v>256.76</v>
      </c>
      <c r="D16" s="29"/>
      <c r="E16" s="16">
        <f t="shared" si="0"/>
        <v>8249.91</v>
      </c>
      <c r="F16" s="16"/>
      <c r="G16" s="16"/>
    </row>
    <row r="17" spans="1:7" x14ac:dyDescent="0.3">
      <c r="A17" s="14">
        <v>45399</v>
      </c>
      <c r="B17" t="s">
        <v>43</v>
      </c>
      <c r="C17" s="29">
        <v>7000</v>
      </c>
      <c r="D17" s="29"/>
      <c r="E17" s="16">
        <f t="shared" si="0"/>
        <v>1249.9099999999999</v>
      </c>
      <c r="F17" s="16"/>
      <c r="G17" s="16"/>
    </row>
    <row r="18" spans="1:7" x14ac:dyDescent="0.3">
      <c r="A18" s="14">
        <v>45399</v>
      </c>
      <c r="B18" t="s">
        <v>39</v>
      </c>
      <c r="C18" s="16">
        <v>38.6</v>
      </c>
      <c r="D18" s="29"/>
      <c r="E18" s="16">
        <f t="shared" si="0"/>
        <v>1211.31</v>
      </c>
      <c r="F18" s="16"/>
      <c r="G18" s="16"/>
    </row>
    <row r="19" spans="1:7" x14ac:dyDescent="0.3">
      <c r="A19" s="14">
        <v>45397</v>
      </c>
      <c r="B19" t="s">
        <v>44</v>
      </c>
      <c r="C19" s="16">
        <v>240</v>
      </c>
      <c r="D19" s="29"/>
      <c r="E19" s="16">
        <f t="shared" si="0"/>
        <v>971.31</v>
      </c>
      <c r="F19" s="16"/>
      <c r="G19" s="16"/>
    </row>
    <row r="20" spans="1:7" x14ac:dyDescent="0.3">
      <c r="A20" s="14">
        <v>45404</v>
      </c>
      <c r="B20" t="s">
        <v>39</v>
      </c>
      <c r="C20" s="16">
        <v>66</v>
      </c>
      <c r="D20" s="29"/>
      <c r="E20" s="16">
        <f t="shared" si="0"/>
        <v>905.31</v>
      </c>
      <c r="F20" s="16"/>
      <c r="G20" s="16"/>
    </row>
    <row r="21" spans="1:7" x14ac:dyDescent="0.3">
      <c r="A21" s="14">
        <v>45411</v>
      </c>
      <c r="B21" t="s">
        <v>45</v>
      </c>
      <c r="C21" s="16"/>
      <c r="D21" s="29">
        <v>2500</v>
      </c>
      <c r="E21" s="16">
        <f t="shared" si="0"/>
        <v>3405.31</v>
      </c>
      <c r="F21" s="16"/>
      <c r="G21" s="16"/>
    </row>
    <row r="22" spans="1:7" x14ac:dyDescent="0.3">
      <c r="A22" s="14">
        <v>45412</v>
      </c>
      <c r="B22" t="s">
        <v>46</v>
      </c>
      <c r="C22" s="16">
        <v>1574.64</v>
      </c>
      <c r="D22" s="16"/>
      <c r="E22" s="16">
        <f t="shared" si="0"/>
        <v>1830.6699999999998</v>
      </c>
      <c r="F22" s="16"/>
      <c r="G22" s="16"/>
    </row>
    <row r="23" spans="1:7" x14ac:dyDescent="0.3">
      <c r="A23" s="14">
        <v>45412</v>
      </c>
      <c r="B23" t="s">
        <v>47</v>
      </c>
      <c r="C23" s="16">
        <v>100</v>
      </c>
      <c r="D23" s="29"/>
      <c r="E23" s="16">
        <f t="shared" si="0"/>
        <v>1730.6699999999998</v>
      </c>
      <c r="F23" s="16"/>
      <c r="G23" s="16"/>
    </row>
    <row r="24" spans="1:7" x14ac:dyDescent="0.3">
      <c r="A24" s="14">
        <v>45412</v>
      </c>
      <c r="B24" t="s">
        <v>27</v>
      </c>
      <c r="C24" s="16">
        <v>400</v>
      </c>
      <c r="D24" s="29"/>
      <c r="E24" s="16">
        <f t="shared" si="0"/>
        <v>1330.6699999999998</v>
      </c>
      <c r="F24" s="16"/>
      <c r="G24" s="16"/>
    </row>
    <row r="25" spans="1:7" x14ac:dyDescent="0.3">
      <c r="A25" s="14">
        <v>45413</v>
      </c>
      <c r="B25" t="s">
        <v>33</v>
      </c>
      <c r="C25" s="16">
        <v>100.68</v>
      </c>
      <c r="D25" s="29"/>
      <c r="E25" s="16">
        <f t="shared" si="0"/>
        <v>1229.9899999999998</v>
      </c>
      <c r="F25" s="16"/>
      <c r="G25" s="16"/>
    </row>
    <row r="26" spans="1:7" x14ac:dyDescent="0.3">
      <c r="A26" s="14">
        <v>45413</v>
      </c>
      <c r="B26" t="s">
        <v>48</v>
      </c>
      <c r="C26" s="16">
        <v>25.2</v>
      </c>
      <c r="D26" s="29"/>
      <c r="E26" s="16">
        <f t="shared" si="0"/>
        <v>1204.7899999999997</v>
      </c>
      <c r="F26" s="16"/>
      <c r="G26" s="16"/>
    </row>
    <row r="27" spans="1:7" x14ac:dyDescent="0.3">
      <c r="A27" s="14">
        <v>45413</v>
      </c>
      <c r="B27" t="s">
        <v>35</v>
      </c>
      <c r="C27" s="16">
        <v>118.8</v>
      </c>
      <c r="D27" s="29"/>
      <c r="E27" s="16">
        <f t="shared" si="0"/>
        <v>1085.9899999999998</v>
      </c>
      <c r="F27" s="16"/>
      <c r="G27" s="16"/>
    </row>
    <row r="28" spans="1:7" x14ac:dyDescent="0.3">
      <c r="A28" s="14">
        <v>45413</v>
      </c>
      <c r="B28" t="s">
        <v>36</v>
      </c>
      <c r="C28" s="16">
        <v>501.43</v>
      </c>
      <c r="D28" s="29"/>
      <c r="E28" s="16">
        <f t="shared" si="0"/>
        <v>584.55999999999972</v>
      </c>
      <c r="F28" s="16"/>
      <c r="G28" s="16"/>
    </row>
    <row r="29" spans="1:7" x14ac:dyDescent="0.3">
      <c r="A29" s="14">
        <v>45414</v>
      </c>
      <c r="B29" t="s">
        <v>49</v>
      </c>
      <c r="C29" s="16">
        <v>95</v>
      </c>
      <c r="D29" s="29"/>
      <c r="E29" s="16">
        <f t="shared" si="0"/>
        <v>489.55999999999972</v>
      </c>
      <c r="F29" s="16"/>
      <c r="G29" s="16"/>
    </row>
    <row r="30" spans="1:7" x14ac:dyDescent="0.3">
      <c r="A30" s="14">
        <v>45420</v>
      </c>
      <c r="B30" t="s">
        <v>45</v>
      </c>
      <c r="C30" s="16"/>
      <c r="D30" s="29">
        <v>1500</v>
      </c>
      <c r="E30" s="16">
        <f t="shared" si="0"/>
        <v>1989.5599999999997</v>
      </c>
      <c r="F30" s="16"/>
      <c r="G30" s="16"/>
    </row>
    <row r="31" spans="1:7" x14ac:dyDescent="0.3">
      <c r="A31" s="14">
        <v>45421</v>
      </c>
      <c r="B31" t="s">
        <v>37</v>
      </c>
      <c r="C31" s="16">
        <v>43.82</v>
      </c>
      <c r="D31" s="29"/>
      <c r="E31" s="16">
        <f t="shared" si="0"/>
        <v>1945.7399999999998</v>
      </c>
      <c r="F31" s="16"/>
      <c r="G31" s="16"/>
    </row>
    <row r="32" spans="1:7" x14ac:dyDescent="0.3">
      <c r="A32" s="14">
        <v>45421</v>
      </c>
      <c r="B32" t="s">
        <v>40</v>
      </c>
      <c r="C32" s="16">
        <v>132</v>
      </c>
      <c r="D32" s="29"/>
      <c r="E32" s="16">
        <f t="shared" si="0"/>
        <v>1813.7399999999998</v>
      </c>
      <c r="F32" s="16"/>
      <c r="G32" s="16"/>
    </row>
    <row r="33" spans="1:7" x14ac:dyDescent="0.3">
      <c r="A33" s="14">
        <v>45421</v>
      </c>
      <c r="B33" t="s">
        <v>44</v>
      </c>
      <c r="C33" s="16">
        <v>240</v>
      </c>
      <c r="D33" s="29"/>
      <c r="E33" s="16">
        <f t="shared" si="0"/>
        <v>1573.7399999999998</v>
      </c>
      <c r="F33" s="16"/>
      <c r="G33" s="16"/>
    </row>
    <row r="34" spans="1:7" x14ac:dyDescent="0.3">
      <c r="A34" s="14">
        <v>45427</v>
      </c>
      <c r="B34" t="s">
        <v>28</v>
      </c>
      <c r="C34" s="16"/>
      <c r="D34" s="29">
        <v>134.66999999999999</v>
      </c>
      <c r="E34" s="16">
        <f t="shared" si="0"/>
        <v>1708.4099999999999</v>
      </c>
      <c r="F34" s="16"/>
      <c r="G34" s="16"/>
    </row>
    <row r="35" spans="1:7" x14ac:dyDescent="0.3">
      <c r="A35" s="14">
        <v>45429</v>
      </c>
      <c r="B35" t="s">
        <v>50</v>
      </c>
      <c r="C35" s="16">
        <v>300</v>
      </c>
      <c r="D35" s="29"/>
      <c r="E35" s="16">
        <f t="shared" si="0"/>
        <v>1408.4099999999999</v>
      </c>
      <c r="F35" s="16"/>
      <c r="G35" s="16"/>
    </row>
    <row r="36" spans="1:7" x14ac:dyDescent="0.3">
      <c r="A36" s="14">
        <v>45429</v>
      </c>
      <c r="B36" t="s">
        <v>51</v>
      </c>
      <c r="C36" s="16">
        <v>240</v>
      </c>
      <c r="D36" s="29"/>
      <c r="E36" s="16">
        <f t="shared" si="0"/>
        <v>1168.4099999999999</v>
      </c>
      <c r="F36" s="16"/>
      <c r="G36" s="16"/>
    </row>
    <row r="37" spans="1:7" x14ac:dyDescent="0.3">
      <c r="A37" s="14">
        <v>45440</v>
      </c>
      <c r="B37" t="s">
        <v>39</v>
      </c>
      <c r="C37" s="16">
        <v>14</v>
      </c>
      <c r="D37" s="29"/>
      <c r="E37" s="16">
        <f t="shared" si="0"/>
        <v>1154.4099999999999</v>
      </c>
      <c r="F37" s="16"/>
      <c r="G37" s="16"/>
    </row>
    <row r="38" spans="1:7" x14ac:dyDescent="0.3">
      <c r="A38" s="14">
        <v>45442</v>
      </c>
      <c r="B38" t="s">
        <v>52</v>
      </c>
      <c r="C38" s="16">
        <v>240</v>
      </c>
      <c r="D38" s="29"/>
      <c r="E38" s="16">
        <f t="shared" si="0"/>
        <v>914.40999999999985</v>
      </c>
      <c r="F38" s="16"/>
      <c r="G38" s="16"/>
    </row>
    <row r="39" spans="1:7" x14ac:dyDescent="0.3">
      <c r="A39" s="14">
        <v>45446</v>
      </c>
      <c r="B39" t="s">
        <v>36</v>
      </c>
      <c r="C39" s="16">
        <v>600.70000000000005</v>
      </c>
      <c r="D39" s="29"/>
      <c r="E39" s="16">
        <f t="shared" si="0"/>
        <v>313.70999999999981</v>
      </c>
      <c r="F39" s="16"/>
      <c r="G39" s="16"/>
    </row>
    <row r="40" spans="1:7" x14ac:dyDescent="0.3">
      <c r="A40" s="14">
        <v>45446</v>
      </c>
      <c r="B40" t="s">
        <v>35</v>
      </c>
      <c r="C40" s="16">
        <v>143.6</v>
      </c>
      <c r="D40" s="29"/>
      <c r="E40" s="16">
        <f t="shared" si="0"/>
        <v>170.10999999999981</v>
      </c>
      <c r="F40" s="16"/>
      <c r="G40" s="16"/>
    </row>
    <row r="41" spans="1:7" x14ac:dyDescent="0.3">
      <c r="A41" s="14">
        <v>45453</v>
      </c>
      <c r="B41" t="s">
        <v>45</v>
      </c>
      <c r="C41" s="16"/>
      <c r="D41" s="29">
        <v>2000</v>
      </c>
      <c r="E41" s="16">
        <f t="shared" si="0"/>
        <v>2170.1099999999997</v>
      </c>
      <c r="F41" s="16"/>
      <c r="G41" s="16"/>
    </row>
    <row r="42" spans="1:7" x14ac:dyDescent="0.3">
      <c r="A42" s="14">
        <v>45455</v>
      </c>
      <c r="B42" t="s">
        <v>53</v>
      </c>
      <c r="C42" s="16">
        <v>405</v>
      </c>
      <c r="D42" s="29"/>
      <c r="E42" s="16">
        <f t="shared" si="0"/>
        <v>1765.1099999999997</v>
      </c>
      <c r="F42" s="16"/>
      <c r="G42" s="16"/>
    </row>
    <row r="43" spans="1:7" x14ac:dyDescent="0.3">
      <c r="A43" s="14">
        <v>45455</v>
      </c>
      <c r="B43" t="s">
        <v>40</v>
      </c>
      <c r="C43" s="16">
        <v>165</v>
      </c>
      <c r="D43" s="29"/>
      <c r="E43" s="16">
        <f t="shared" si="0"/>
        <v>1600.1099999999997</v>
      </c>
      <c r="F43" s="16"/>
      <c r="G43" s="16"/>
    </row>
    <row r="44" spans="1:7" x14ac:dyDescent="0.3">
      <c r="A44" s="14">
        <v>45460</v>
      </c>
      <c r="B44" t="s">
        <v>37</v>
      </c>
      <c r="C44" s="16">
        <v>67.180000000000007</v>
      </c>
      <c r="D44" s="29"/>
      <c r="E44" s="16">
        <f t="shared" si="0"/>
        <v>1532.9299999999996</v>
      </c>
      <c r="F44" s="16"/>
      <c r="G44" s="16"/>
    </row>
    <row r="45" spans="1:7" x14ac:dyDescent="0.3">
      <c r="A45" s="14">
        <v>45470</v>
      </c>
      <c r="B45" t="s">
        <v>45</v>
      </c>
      <c r="C45" s="16"/>
      <c r="D45" s="29">
        <v>2000</v>
      </c>
      <c r="E45" s="16">
        <f t="shared" si="0"/>
        <v>3532.9299999999994</v>
      </c>
      <c r="F45" s="16"/>
      <c r="G45" s="16"/>
    </row>
    <row r="46" spans="1:7" x14ac:dyDescent="0.3">
      <c r="A46" s="14">
        <v>45470</v>
      </c>
      <c r="B46" t="s">
        <v>54</v>
      </c>
      <c r="C46" s="16">
        <v>1350</v>
      </c>
      <c r="D46" s="29"/>
      <c r="E46" s="16">
        <f t="shared" si="0"/>
        <v>2182.9299999999994</v>
      </c>
      <c r="F46" s="16"/>
      <c r="G46" s="16"/>
    </row>
    <row r="47" spans="1:7" x14ac:dyDescent="0.3">
      <c r="A47" s="14">
        <v>45473</v>
      </c>
      <c r="B47" t="s">
        <v>29</v>
      </c>
      <c r="C47" s="16">
        <v>18</v>
      </c>
      <c r="D47" s="29"/>
      <c r="E47" s="34">
        <f t="shared" si="0"/>
        <v>2164.9299999999994</v>
      </c>
      <c r="F47" s="16"/>
      <c r="G47" s="16"/>
    </row>
    <row r="48" spans="1:7" x14ac:dyDescent="0.3">
      <c r="A48" s="14">
        <v>45474</v>
      </c>
      <c r="B48" t="s">
        <v>36</v>
      </c>
      <c r="C48" s="16">
        <v>501.43</v>
      </c>
      <c r="D48" s="29"/>
      <c r="E48" s="16">
        <f t="shared" si="0"/>
        <v>1663.4999999999993</v>
      </c>
      <c r="F48" s="16"/>
      <c r="G48" s="16"/>
    </row>
    <row r="49" spans="1:7" x14ac:dyDescent="0.3">
      <c r="A49" s="14">
        <v>45474</v>
      </c>
      <c r="B49" t="s">
        <v>35</v>
      </c>
      <c r="C49" s="16">
        <v>118.8</v>
      </c>
      <c r="D49" s="29"/>
      <c r="E49" s="16">
        <f t="shared" si="0"/>
        <v>1544.6999999999994</v>
      </c>
      <c r="F49" s="16"/>
      <c r="G49" s="16"/>
    </row>
    <row r="50" spans="1:7" x14ac:dyDescent="0.3">
      <c r="A50" s="14">
        <v>45474</v>
      </c>
      <c r="B50" t="s">
        <v>33</v>
      </c>
      <c r="C50" s="16">
        <v>100.48</v>
      </c>
      <c r="D50" s="29"/>
      <c r="E50" s="16">
        <f t="shared" si="0"/>
        <v>1444.2199999999993</v>
      </c>
      <c r="F50" s="16"/>
      <c r="G50" s="16"/>
    </row>
    <row r="51" spans="1:7" x14ac:dyDescent="0.3">
      <c r="A51" s="14">
        <v>45474</v>
      </c>
      <c r="B51" t="s">
        <v>48</v>
      </c>
      <c r="C51" s="16">
        <v>25.4</v>
      </c>
      <c r="D51" s="29"/>
      <c r="E51" s="16">
        <f t="shared" si="0"/>
        <v>1418.8199999999993</v>
      </c>
      <c r="F51" s="16"/>
      <c r="G51" s="16"/>
    </row>
    <row r="52" spans="1:7" x14ac:dyDescent="0.3">
      <c r="A52" s="14">
        <v>45477</v>
      </c>
      <c r="B52" t="s">
        <v>37</v>
      </c>
      <c r="C52" s="16">
        <v>31.19</v>
      </c>
      <c r="D52" s="29"/>
      <c r="E52" s="16">
        <f t="shared" si="0"/>
        <v>1387.6299999999992</v>
      </c>
      <c r="F52" s="16"/>
      <c r="G52" s="16"/>
    </row>
    <row r="53" spans="1:7" x14ac:dyDescent="0.3">
      <c r="A53" s="14">
        <v>45477</v>
      </c>
      <c r="B53" t="s">
        <v>59</v>
      </c>
      <c r="C53" s="16">
        <v>240</v>
      </c>
      <c r="D53" s="29"/>
      <c r="E53" s="16">
        <f>SUM(E52-C53+D53)</f>
        <v>1147.6299999999992</v>
      </c>
      <c r="F53" s="16"/>
      <c r="G53" s="16"/>
    </row>
    <row r="54" spans="1:7" x14ac:dyDescent="0.3">
      <c r="A54" s="14">
        <v>45477</v>
      </c>
      <c r="B54" t="s">
        <v>39</v>
      </c>
      <c r="C54" s="16">
        <v>14</v>
      </c>
      <c r="D54" s="29"/>
      <c r="E54" s="16">
        <f t="shared" si="0"/>
        <v>1133.6299999999992</v>
      </c>
      <c r="F54" s="16"/>
      <c r="G54" s="16"/>
    </row>
    <row r="55" spans="1:7" x14ac:dyDescent="0.3">
      <c r="A55" s="14">
        <v>45488</v>
      </c>
      <c r="B55" t="s">
        <v>40</v>
      </c>
      <c r="C55" s="16">
        <v>132</v>
      </c>
      <c r="D55" s="29"/>
      <c r="E55" s="16">
        <f t="shared" si="0"/>
        <v>1001.6299999999992</v>
      </c>
      <c r="F55" s="16"/>
      <c r="G55" s="16"/>
    </row>
    <row r="56" spans="1:7" x14ac:dyDescent="0.3">
      <c r="A56" s="14">
        <v>45488</v>
      </c>
      <c r="B56" t="s">
        <v>60</v>
      </c>
      <c r="C56" s="16">
        <v>45</v>
      </c>
      <c r="D56" s="29"/>
      <c r="E56" s="16">
        <f t="shared" si="0"/>
        <v>956.6299999999992</v>
      </c>
      <c r="F56" s="16"/>
      <c r="G56" s="16"/>
    </row>
    <row r="57" spans="1:7" x14ac:dyDescent="0.3">
      <c r="A57" s="14">
        <v>45504</v>
      </c>
      <c r="B57" t="s">
        <v>61</v>
      </c>
      <c r="C57" s="16">
        <v>450</v>
      </c>
      <c r="D57" s="29"/>
      <c r="E57" s="16">
        <f t="shared" si="0"/>
        <v>506.6299999999992</v>
      </c>
      <c r="F57" s="16"/>
      <c r="G57" s="16"/>
    </row>
    <row r="58" spans="1:7" x14ac:dyDescent="0.3">
      <c r="A58" s="14">
        <v>45505</v>
      </c>
      <c r="B58" t="s">
        <v>36</v>
      </c>
      <c r="C58" s="16">
        <v>501.43</v>
      </c>
      <c r="D58" s="29"/>
      <c r="E58" s="16">
        <f t="shared" si="0"/>
        <v>5.1999999999991928</v>
      </c>
      <c r="F58" s="16"/>
      <c r="G58" s="16"/>
    </row>
    <row r="59" spans="1:7" x14ac:dyDescent="0.3">
      <c r="A59" s="14">
        <v>45505</v>
      </c>
      <c r="B59" t="s">
        <v>35</v>
      </c>
      <c r="C59" s="16">
        <v>118.8</v>
      </c>
      <c r="D59" s="29"/>
      <c r="E59" s="16">
        <f t="shared" si="0"/>
        <v>-113.6000000000008</v>
      </c>
      <c r="F59" s="16"/>
      <c r="G59" s="16"/>
    </row>
    <row r="60" spans="1:7" x14ac:dyDescent="0.3">
      <c r="A60" s="14">
        <v>45505</v>
      </c>
      <c r="B60" t="s">
        <v>33</v>
      </c>
      <c r="C60" s="16">
        <v>25.2</v>
      </c>
      <c r="D60" s="29"/>
      <c r="E60" s="16">
        <f t="shared" si="0"/>
        <v>-138.80000000000081</v>
      </c>
      <c r="F60" s="16"/>
      <c r="G60" s="16"/>
    </row>
    <row r="61" spans="1:7" x14ac:dyDescent="0.3">
      <c r="A61" s="14">
        <v>45505</v>
      </c>
      <c r="B61" t="s">
        <v>48</v>
      </c>
      <c r="C61" s="16">
        <v>100.68</v>
      </c>
      <c r="D61" s="29"/>
      <c r="E61" s="16">
        <f t="shared" si="0"/>
        <v>-239.48000000000081</v>
      </c>
      <c r="F61" s="16"/>
      <c r="G61" s="16"/>
    </row>
    <row r="62" spans="1:7" x14ac:dyDescent="0.3">
      <c r="A62" s="14">
        <v>45505</v>
      </c>
      <c r="B62" t="s">
        <v>45</v>
      </c>
      <c r="C62" s="16"/>
      <c r="D62" s="29">
        <v>239.48</v>
      </c>
      <c r="E62" s="16">
        <f t="shared" si="0"/>
        <v>-8.2422957348171622E-13</v>
      </c>
      <c r="F62" s="16"/>
      <c r="G62" s="16"/>
    </row>
    <row r="63" spans="1:7" x14ac:dyDescent="0.3">
      <c r="A63" s="14">
        <v>45524</v>
      </c>
      <c r="B63" t="s">
        <v>45</v>
      </c>
      <c r="C63" s="16"/>
      <c r="D63" s="29">
        <v>1500</v>
      </c>
      <c r="E63" s="16">
        <f t="shared" si="0"/>
        <v>1499.9999999999991</v>
      </c>
      <c r="F63" s="16"/>
      <c r="G63" s="16"/>
    </row>
    <row r="64" spans="1:7" x14ac:dyDescent="0.3">
      <c r="A64" s="14">
        <v>45525</v>
      </c>
      <c r="B64" t="s">
        <v>40</v>
      </c>
      <c r="C64" s="16">
        <v>132</v>
      </c>
      <c r="D64" s="29"/>
      <c r="E64" s="16">
        <f t="shared" si="0"/>
        <v>1367.9999999999991</v>
      </c>
      <c r="F64" s="16"/>
      <c r="G64" s="16"/>
    </row>
    <row r="65" spans="1:7" x14ac:dyDescent="0.3">
      <c r="A65" s="14">
        <v>45525</v>
      </c>
      <c r="B65" t="s">
        <v>37</v>
      </c>
      <c r="C65" s="16">
        <v>21</v>
      </c>
      <c r="D65" s="29"/>
      <c r="E65" s="16">
        <f t="shared" si="0"/>
        <v>1346.9999999999991</v>
      </c>
      <c r="F65" s="16"/>
      <c r="G65" s="16"/>
    </row>
    <row r="66" spans="1:7" x14ac:dyDescent="0.3">
      <c r="A66" s="14">
        <v>45533</v>
      </c>
      <c r="B66" t="s">
        <v>62</v>
      </c>
      <c r="C66" s="16">
        <v>240</v>
      </c>
      <c r="D66" s="29"/>
      <c r="E66" s="16">
        <f t="shared" si="0"/>
        <v>1106.9999999999991</v>
      </c>
      <c r="F66" s="16"/>
      <c r="G66" s="16"/>
    </row>
    <row r="67" spans="1:7" x14ac:dyDescent="0.3">
      <c r="A67" s="14">
        <v>45534</v>
      </c>
      <c r="B67" t="s">
        <v>36</v>
      </c>
      <c r="C67" s="16">
        <v>501.23</v>
      </c>
      <c r="D67" s="29"/>
      <c r="E67" s="16">
        <f t="shared" si="0"/>
        <v>605.76999999999907</v>
      </c>
      <c r="F67" s="16"/>
      <c r="G67" s="16"/>
    </row>
    <row r="68" spans="1:7" x14ac:dyDescent="0.3">
      <c r="A68" s="14">
        <v>45534</v>
      </c>
      <c r="B68" t="s">
        <v>35</v>
      </c>
      <c r="C68" s="16">
        <v>119</v>
      </c>
      <c r="D68" s="29"/>
      <c r="E68" s="16">
        <f t="shared" si="0"/>
        <v>486.76999999999907</v>
      </c>
      <c r="F68" s="16"/>
      <c r="G68" s="16"/>
    </row>
    <row r="69" spans="1:7" x14ac:dyDescent="0.3">
      <c r="A69" s="14">
        <v>45534</v>
      </c>
      <c r="B69" t="s">
        <v>33</v>
      </c>
      <c r="C69" s="16">
        <v>100.68</v>
      </c>
      <c r="D69" s="14"/>
      <c r="E69" s="16">
        <f t="shared" si="0"/>
        <v>386.08999999999907</v>
      </c>
      <c r="F69" s="16"/>
      <c r="G69" s="16"/>
    </row>
    <row r="70" spans="1:7" x14ac:dyDescent="0.3">
      <c r="A70" s="14">
        <v>45534</v>
      </c>
      <c r="B70" t="s">
        <v>48</v>
      </c>
      <c r="C70" s="16">
        <v>25.2</v>
      </c>
      <c r="D70" s="29"/>
      <c r="E70" s="16">
        <f t="shared" si="0"/>
        <v>360.88999999999908</v>
      </c>
      <c r="F70" s="16"/>
      <c r="G70" s="16"/>
    </row>
    <row r="71" spans="1:7" x14ac:dyDescent="0.3">
      <c r="A71" s="14">
        <v>45539</v>
      </c>
      <c r="B71" t="s">
        <v>63</v>
      </c>
      <c r="C71" s="16">
        <v>252</v>
      </c>
      <c r="D71" s="29"/>
      <c r="E71" s="16">
        <f t="shared" si="0"/>
        <v>108.88999999999908</v>
      </c>
      <c r="F71" s="16"/>
      <c r="G71" s="16"/>
    </row>
    <row r="72" spans="1:7" x14ac:dyDescent="0.3">
      <c r="A72" s="14">
        <v>45539</v>
      </c>
      <c r="B72" t="s">
        <v>39</v>
      </c>
      <c r="C72" s="16">
        <v>14</v>
      </c>
      <c r="D72" s="29"/>
      <c r="E72" s="16">
        <f t="shared" si="0"/>
        <v>94.889999999999077</v>
      </c>
      <c r="F72" s="16"/>
      <c r="G72" s="16"/>
    </row>
    <row r="73" spans="1:7" x14ac:dyDescent="0.3">
      <c r="A73" s="14">
        <v>45539</v>
      </c>
      <c r="B73" t="s">
        <v>45</v>
      </c>
      <c r="C73" s="16"/>
      <c r="D73" s="29">
        <v>1500</v>
      </c>
      <c r="E73" s="16">
        <f t="shared" ref="E73:E136" si="1">SUM(E72-C73+D73)</f>
        <v>1594.889999999999</v>
      </c>
      <c r="F73" s="16"/>
      <c r="G73" s="16"/>
    </row>
    <row r="74" spans="1:7" x14ac:dyDescent="0.3">
      <c r="A74" s="14">
        <v>45541</v>
      </c>
      <c r="B74" t="s">
        <v>64</v>
      </c>
      <c r="C74" s="16"/>
      <c r="D74" s="29">
        <v>8749.5</v>
      </c>
      <c r="E74" s="16">
        <f t="shared" si="1"/>
        <v>10344.39</v>
      </c>
      <c r="F74" s="16"/>
      <c r="G74" s="16"/>
    </row>
    <row r="75" spans="1:7" x14ac:dyDescent="0.3">
      <c r="A75" s="14">
        <v>45546</v>
      </c>
      <c r="B75" t="s">
        <v>40</v>
      </c>
      <c r="C75" s="16">
        <v>165</v>
      </c>
      <c r="D75" s="29"/>
      <c r="E75" s="16">
        <f t="shared" si="1"/>
        <v>10179.39</v>
      </c>
      <c r="F75" s="16"/>
      <c r="G75" s="16"/>
    </row>
    <row r="76" spans="1:7" x14ac:dyDescent="0.3">
      <c r="A76" s="14">
        <v>45546</v>
      </c>
      <c r="B76" t="s">
        <v>39</v>
      </c>
      <c r="C76" s="16">
        <v>16</v>
      </c>
      <c r="D76" s="29"/>
      <c r="E76" s="16">
        <f t="shared" si="1"/>
        <v>10163.39</v>
      </c>
      <c r="F76" s="16"/>
      <c r="G76" s="16"/>
    </row>
    <row r="77" spans="1:7" x14ac:dyDescent="0.3">
      <c r="A77" s="14">
        <v>45546</v>
      </c>
      <c r="B77" t="s">
        <v>65</v>
      </c>
      <c r="C77" s="16">
        <v>161.26</v>
      </c>
      <c r="D77" s="29"/>
      <c r="E77" s="16">
        <f t="shared" si="1"/>
        <v>10002.129999999999</v>
      </c>
      <c r="F77" s="16"/>
      <c r="G77" s="16"/>
    </row>
    <row r="78" spans="1:7" x14ac:dyDescent="0.3">
      <c r="A78" s="14">
        <v>45546</v>
      </c>
      <c r="B78" t="s">
        <v>37</v>
      </c>
      <c r="C78" s="16">
        <v>31.19</v>
      </c>
      <c r="D78" s="29"/>
      <c r="E78" s="16">
        <f t="shared" si="1"/>
        <v>9970.9399999999987</v>
      </c>
      <c r="F78" s="16"/>
      <c r="G78" s="16"/>
    </row>
    <row r="79" spans="1:7" x14ac:dyDescent="0.3">
      <c r="A79" s="14">
        <v>45546</v>
      </c>
      <c r="B79" t="s">
        <v>43</v>
      </c>
      <c r="C79" s="16">
        <v>8500</v>
      </c>
      <c r="D79" s="29"/>
      <c r="E79" s="16">
        <f t="shared" si="1"/>
        <v>1470.9399999999987</v>
      </c>
      <c r="F79" s="16"/>
      <c r="G79" s="16"/>
    </row>
    <row r="80" spans="1:7" x14ac:dyDescent="0.3">
      <c r="A80" s="14">
        <v>45558</v>
      </c>
      <c r="B80" t="s">
        <v>66</v>
      </c>
      <c r="C80" s="16">
        <v>45</v>
      </c>
      <c r="D80" s="29"/>
      <c r="E80" s="16">
        <f t="shared" si="1"/>
        <v>1425.9399999999987</v>
      </c>
      <c r="F80" s="16"/>
      <c r="G80" s="16"/>
    </row>
    <row r="81" spans="1:7" x14ac:dyDescent="0.3">
      <c r="A81" s="14">
        <v>45558</v>
      </c>
      <c r="B81" t="s">
        <v>67</v>
      </c>
      <c r="C81" s="29">
        <v>240</v>
      </c>
      <c r="D81" s="29"/>
      <c r="E81" s="16">
        <f t="shared" si="1"/>
        <v>1185.9399999999987</v>
      </c>
      <c r="F81" s="16"/>
      <c r="G81" s="16"/>
    </row>
    <row r="82" spans="1:7" x14ac:dyDescent="0.3">
      <c r="A82" s="14">
        <v>45565</v>
      </c>
      <c r="B82" t="s">
        <v>29</v>
      </c>
      <c r="C82" s="16">
        <v>18</v>
      </c>
      <c r="D82" s="29"/>
      <c r="E82" s="16">
        <f t="shared" si="1"/>
        <v>1167.9399999999987</v>
      </c>
      <c r="F82" s="16"/>
      <c r="G82" s="16"/>
    </row>
    <row r="83" spans="1:7" x14ac:dyDescent="0.3">
      <c r="A83" s="14">
        <v>45566</v>
      </c>
      <c r="B83" t="s">
        <v>36</v>
      </c>
      <c r="C83" s="16">
        <v>501.43</v>
      </c>
      <c r="D83" s="29"/>
      <c r="E83" s="16">
        <f t="shared" si="1"/>
        <v>666.50999999999863</v>
      </c>
      <c r="F83" s="16"/>
      <c r="G83" s="16"/>
    </row>
    <row r="84" spans="1:7" x14ac:dyDescent="0.3">
      <c r="A84" s="14">
        <v>45566</v>
      </c>
      <c r="B84" t="s">
        <v>35</v>
      </c>
      <c r="C84" s="16">
        <v>118.8</v>
      </c>
      <c r="D84" s="29"/>
      <c r="E84" s="16">
        <f t="shared" si="1"/>
        <v>547.70999999999867</v>
      </c>
      <c r="F84" s="16"/>
      <c r="G84" s="16"/>
    </row>
    <row r="85" spans="1:7" x14ac:dyDescent="0.3">
      <c r="A85" s="14">
        <v>45566</v>
      </c>
      <c r="B85" t="s">
        <v>33</v>
      </c>
      <c r="C85" s="16">
        <v>100.68</v>
      </c>
      <c r="D85" s="29"/>
      <c r="E85" s="16">
        <f t="shared" si="1"/>
        <v>447.02999999999867</v>
      </c>
      <c r="F85" s="16"/>
      <c r="G85" s="16"/>
    </row>
    <row r="86" spans="1:7" x14ac:dyDescent="0.3">
      <c r="A86" s="14">
        <v>45566</v>
      </c>
      <c r="B86" t="s">
        <v>48</v>
      </c>
      <c r="C86" s="16">
        <v>25.2</v>
      </c>
      <c r="D86" s="29"/>
      <c r="E86" s="16">
        <f t="shared" si="1"/>
        <v>421.82999999999868</v>
      </c>
      <c r="F86" s="16"/>
      <c r="G86" s="16"/>
    </row>
    <row r="87" spans="1:7" x14ac:dyDescent="0.3">
      <c r="A87" s="14">
        <v>45566</v>
      </c>
      <c r="B87" t="s">
        <v>37</v>
      </c>
      <c r="C87" s="16">
        <v>41.18</v>
      </c>
      <c r="D87" s="29"/>
      <c r="E87" s="34">
        <f t="shared" si="1"/>
        <v>380.64999999999867</v>
      </c>
      <c r="F87" s="16"/>
      <c r="G87" s="16"/>
    </row>
    <row r="88" spans="1:7" x14ac:dyDescent="0.3">
      <c r="A88" s="14">
        <v>45572</v>
      </c>
      <c r="B88" t="s">
        <v>68</v>
      </c>
      <c r="C88" s="16"/>
      <c r="D88" s="29">
        <v>2</v>
      </c>
      <c r="E88" s="16">
        <f t="shared" si="1"/>
        <v>382.64999999999867</v>
      </c>
      <c r="F88" s="16"/>
      <c r="G88" s="16"/>
    </row>
    <row r="89" spans="1:7" x14ac:dyDescent="0.3">
      <c r="A89" s="14">
        <v>45573</v>
      </c>
      <c r="B89" t="s">
        <v>69</v>
      </c>
      <c r="C89" s="16">
        <v>240</v>
      </c>
      <c r="D89" s="29"/>
      <c r="E89" s="16">
        <f t="shared" si="1"/>
        <v>142.64999999999867</v>
      </c>
      <c r="F89" s="16"/>
      <c r="G89" s="16"/>
    </row>
    <row r="90" spans="1:7" x14ac:dyDescent="0.3">
      <c r="A90" s="14">
        <v>45577</v>
      </c>
      <c r="B90" t="s">
        <v>45</v>
      </c>
      <c r="C90" s="16"/>
      <c r="D90" s="29">
        <v>2000</v>
      </c>
      <c r="E90" s="16">
        <f t="shared" si="1"/>
        <v>2142.6499999999987</v>
      </c>
      <c r="F90" s="16"/>
      <c r="G90" s="16"/>
    </row>
    <row r="91" spans="1:7" x14ac:dyDescent="0.3">
      <c r="A91" s="14">
        <v>45579</v>
      </c>
      <c r="B91" t="s">
        <v>40</v>
      </c>
      <c r="C91" s="16">
        <v>132</v>
      </c>
      <c r="D91" s="29"/>
      <c r="E91" s="16">
        <f t="shared" si="1"/>
        <v>2010.6499999999987</v>
      </c>
      <c r="F91" s="16"/>
      <c r="G91" s="16"/>
    </row>
    <row r="92" spans="1:7" x14ac:dyDescent="0.3">
      <c r="A92" s="14">
        <v>45581</v>
      </c>
      <c r="B92" t="s">
        <v>39</v>
      </c>
      <c r="C92" s="16">
        <v>14</v>
      </c>
      <c r="D92" s="29"/>
      <c r="E92" s="16">
        <f t="shared" si="1"/>
        <v>1996.6499999999987</v>
      </c>
      <c r="F92" s="16"/>
      <c r="G92" s="16"/>
    </row>
    <row r="93" spans="1:7" x14ac:dyDescent="0.3">
      <c r="A93" s="14">
        <v>45596</v>
      </c>
      <c r="B93" t="s">
        <v>29</v>
      </c>
      <c r="C93" s="16">
        <v>5.4</v>
      </c>
      <c r="D93" s="29"/>
      <c r="E93" s="16">
        <f t="shared" si="1"/>
        <v>1991.2499999999986</v>
      </c>
      <c r="F93" s="16"/>
      <c r="G93" s="16"/>
    </row>
    <row r="94" spans="1:7" x14ac:dyDescent="0.3">
      <c r="A94" s="14">
        <v>45597</v>
      </c>
      <c r="B94" t="s">
        <v>36</v>
      </c>
      <c r="C94" s="16">
        <v>501.43</v>
      </c>
      <c r="D94" s="29"/>
      <c r="E94" s="16">
        <f t="shared" si="1"/>
        <v>1489.8199999999986</v>
      </c>
      <c r="F94" s="16"/>
      <c r="G94" s="16"/>
    </row>
    <row r="95" spans="1:7" x14ac:dyDescent="0.3">
      <c r="A95" s="14">
        <v>45597</v>
      </c>
      <c r="B95" t="s">
        <v>35</v>
      </c>
      <c r="C95" s="16">
        <v>118.8</v>
      </c>
      <c r="D95" s="29"/>
      <c r="E95" s="16">
        <f t="shared" si="1"/>
        <v>1371.0199999999986</v>
      </c>
      <c r="F95" s="16"/>
      <c r="G95" s="16"/>
    </row>
    <row r="96" spans="1:7" x14ac:dyDescent="0.3">
      <c r="A96" s="14">
        <v>45597</v>
      </c>
      <c r="B96" t="s">
        <v>33</v>
      </c>
      <c r="C96" s="16">
        <v>100.68</v>
      </c>
      <c r="D96" s="29"/>
      <c r="E96" s="16">
        <f t="shared" si="1"/>
        <v>1270.3399999999986</v>
      </c>
      <c r="F96" s="16"/>
      <c r="G96" s="16"/>
    </row>
    <row r="97" spans="1:7" x14ac:dyDescent="0.3">
      <c r="A97" s="14">
        <v>45597</v>
      </c>
      <c r="B97" t="s">
        <v>48</v>
      </c>
      <c r="C97" s="16">
        <v>25.2</v>
      </c>
      <c r="D97" s="35"/>
      <c r="E97" s="16">
        <f t="shared" si="1"/>
        <v>1245.1399999999985</v>
      </c>
      <c r="F97" s="16"/>
      <c r="G97" s="16"/>
    </row>
    <row r="98" spans="1:7" x14ac:dyDescent="0.3">
      <c r="A98" s="14">
        <v>45600</v>
      </c>
      <c r="B98" t="s">
        <v>70</v>
      </c>
      <c r="C98" s="16">
        <v>240</v>
      </c>
      <c r="D98" s="29"/>
      <c r="E98" s="16">
        <f t="shared" si="1"/>
        <v>1005.1399999999985</v>
      </c>
      <c r="F98" s="16"/>
      <c r="G98" s="16"/>
    </row>
    <row r="99" spans="1:7" x14ac:dyDescent="0.3">
      <c r="A99" s="14">
        <v>45600</v>
      </c>
      <c r="B99" t="s">
        <v>40</v>
      </c>
      <c r="C99" s="16">
        <v>250</v>
      </c>
      <c r="D99" s="29"/>
      <c r="E99" s="16">
        <f t="shared" si="1"/>
        <v>755.13999999999851</v>
      </c>
      <c r="F99" s="16"/>
      <c r="G99" s="16"/>
    </row>
    <row r="100" spans="1:7" x14ac:dyDescent="0.3">
      <c r="A100" s="14">
        <v>45600</v>
      </c>
      <c r="B100" t="s">
        <v>37</v>
      </c>
      <c r="C100" s="16">
        <v>125.39</v>
      </c>
      <c r="D100" s="29"/>
      <c r="E100" s="16">
        <f t="shared" si="1"/>
        <v>629.74999999999852</v>
      </c>
      <c r="F100" s="16"/>
      <c r="G100" s="16"/>
    </row>
    <row r="101" spans="1:7" x14ac:dyDescent="0.3">
      <c r="A101" s="14">
        <v>45602</v>
      </c>
      <c r="B101" t="s">
        <v>71</v>
      </c>
      <c r="C101" s="16">
        <v>101</v>
      </c>
      <c r="D101" s="29"/>
      <c r="E101" s="16">
        <f t="shared" si="1"/>
        <v>528.74999999999852</v>
      </c>
      <c r="F101" s="16"/>
      <c r="G101" s="16"/>
    </row>
    <row r="102" spans="1:7" x14ac:dyDescent="0.3">
      <c r="A102" s="14">
        <v>45602</v>
      </c>
      <c r="B102" t="s">
        <v>45</v>
      </c>
      <c r="C102" s="16"/>
      <c r="D102" s="29">
        <v>2000</v>
      </c>
      <c r="E102" s="16">
        <f t="shared" si="1"/>
        <v>2528.7499999999986</v>
      </c>
      <c r="F102" s="16"/>
      <c r="G102" s="16"/>
    </row>
    <row r="103" spans="1:7" x14ac:dyDescent="0.3">
      <c r="A103" s="14">
        <v>45603</v>
      </c>
      <c r="B103" t="s">
        <v>72</v>
      </c>
      <c r="C103" s="16">
        <v>10</v>
      </c>
      <c r="D103" s="29"/>
      <c r="E103" s="16">
        <f t="shared" si="1"/>
        <v>2518.7499999999986</v>
      </c>
      <c r="F103" s="16"/>
      <c r="G103" s="16"/>
    </row>
    <row r="104" spans="1:7" x14ac:dyDescent="0.3">
      <c r="A104" s="14">
        <v>45604</v>
      </c>
      <c r="B104" t="s">
        <v>73</v>
      </c>
      <c r="C104" s="16"/>
      <c r="D104" s="29">
        <v>360.83</v>
      </c>
      <c r="E104" s="16">
        <f t="shared" si="1"/>
        <v>2879.5799999999986</v>
      </c>
      <c r="F104" s="16"/>
      <c r="G104" s="16"/>
    </row>
    <row r="105" spans="1:7" x14ac:dyDescent="0.3">
      <c r="A105" s="14">
        <v>45625</v>
      </c>
      <c r="B105" t="s">
        <v>74</v>
      </c>
      <c r="C105" s="16">
        <v>35</v>
      </c>
      <c r="D105" s="29"/>
      <c r="E105" s="16">
        <f t="shared" si="1"/>
        <v>2844.5799999999986</v>
      </c>
      <c r="F105" s="16"/>
      <c r="G105" s="16"/>
    </row>
    <row r="106" spans="1:7" x14ac:dyDescent="0.3">
      <c r="A106" s="14">
        <v>45626</v>
      </c>
      <c r="B106" t="s">
        <v>29</v>
      </c>
      <c r="C106" s="16">
        <v>6</v>
      </c>
      <c r="D106" s="29"/>
      <c r="E106" s="16">
        <f t="shared" si="1"/>
        <v>2838.5799999999986</v>
      </c>
      <c r="F106" s="16"/>
      <c r="G106" s="16"/>
    </row>
    <row r="107" spans="1:7" x14ac:dyDescent="0.3">
      <c r="A107" s="14">
        <v>45628</v>
      </c>
      <c r="B107" t="s">
        <v>36</v>
      </c>
      <c r="C107" s="16">
        <v>672.13</v>
      </c>
      <c r="D107" s="29"/>
      <c r="E107" s="16">
        <f t="shared" si="1"/>
        <v>2166.4499999999985</v>
      </c>
      <c r="F107" s="16"/>
      <c r="G107" s="16"/>
    </row>
    <row r="108" spans="1:7" x14ac:dyDescent="0.3">
      <c r="A108" s="14">
        <v>45628</v>
      </c>
      <c r="B108" t="s">
        <v>35</v>
      </c>
      <c r="C108" s="16">
        <v>161.6</v>
      </c>
      <c r="D108" s="29"/>
      <c r="E108" s="16">
        <f t="shared" si="1"/>
        <v>2004.8499999999985</v>
      </c>
      <c r="F108" s="16"/>
      <c r="G108" s="16"/>
    </row>
    <row r="109" spans="1:7" x14ac:dyDescent="0.3">
      <c r="A109" s="14">
        <v>45628</v>
      </c>
      <c r="B109" t="s">
        <v>33</v>
      </c>
      <c r="C109" s="16">
        <v>183.96</v>
      </c>
      <c r="D109" s="29"/>
      <c r="E109" s="16">
        <f t="shared" si="1"/>
        <v>1820.8899999999985</v>
      </c>
      <c r="F109" s="16"/>
      <c r="G109" s="16"/>
    </row>
    <row r="110" spans="1:7" x14ac:dyDescent="0.3">
      <c r="A110" s="14">
        <v>45628</v>
      </c>
      <c r="B110" t="s">
        <v>48</v>
      </c>
      <c r="C110" s="16">
        <v>36.799999999999997</v>
      </c>
      <c r="D110" s="29"/>
      <c r="E110" s="16">
        <f t="shared" si="1"/>
        <v>1784.0899999999986</v>
      </c>
      <c r="F110" s="16"/>
      <c r="G110" s="16"/>
    </row>
    <row r="111" spans="1:7" x14ac:dyDescent="0.3">
      <c r="A111" s="14">
        <v>45631</v>
      </c>
      <c r="B111" t="s">
        <v>75</v>
      </c>
      <c r="C111" s="16">
        <v>294.35000000000002</v>
      </c>
      <c r="D111" s="29"/>
      <c r="E111" s="16">
        <f t="shared" si="1"/>
        <v>1489.7399999999984</v>
      </c>
      <c r="F111" s="16"/>
      <c r="G111" s="16"/>
    </row>
    <row r="112" spans="1:7" x14ac:dyDescent="0.3">
      <c r="A112" s="14">
        <v>45631</v>
      </c>
      <c r="B112" t="s">
        <v>37</v>
      </c>
      <c r="C112" s="16">
        <v>44.38</v>
      </c>
      <c r="D112" s="29"/>
      <c r="E112" s="16">
        <f t="shared" si="1"/>
        <v>1445.3599999999983</v>
      </c>
      <c r="F112" s="16"/>
      <c r="G112" s="16"/>
    </row>
    <row r="113" spans="1:7" x14ac:dyDescent="0.3">
      <c r="A113" s="14">
        <v>45631</v>
      </c>
      <c r="B113" t="s">
        <v>75</v>
      </c>
      <c r="C113" s="16">
        <v>11.5</v>
      </c>
      <c r="D113" s="29"/>
      <c r="E113" s="16">
        <f t="shared" si="1"/>
        <v>1433.8599999999983</v>
      </c>
      <c r="F113" s="16"/>
      <c r="G113" s="16"/>
    </row>
    <row r="114" spans="1:7" x14ac:dyDescent="0.3">
      <c r="A114" s="14">
        <v>45637</v>
      </c>
      <c r="B114" t="s">
        <v>40</v>
      </c>
      <c r="C114" s="16">
        <v>132</v>
      </c>
      <c r="D114" s="29"/>
      <c r="E114" s="16">
        <f t="shared" si="1"/>
        <v>1301.8599999999983</v>
      </c>
      <c r="F114" s="16"/>
      <c r="G114" s="16"/>
    </row>
    <row r="115" spans="1:7" x14ac:dyDescent="0.3">
      <c r="A115" s="14">
        <v>45637</v>
      </c>
      <c r="B115" t="s">
        <v>45</v>
      </c>
      <c r="C115" s="16"/>
      <c r="D115" s="29">
        <v>2000</v>
      </c>
      <c r="E115" s="16">
        <f t="shared" si="1"/>
        <v>3301.8599999999983</v>
      </c>
      <c r="F115" s="16"/>
      <c r="G115" s="16"/>
    </row>
    <row r="116" spans="1:7" x14ac:dyDescent="0.3">
      <c r="A116" s="14">
        <v>45638</v>
      </c>
      <c r="B116" t="s">
        <v>76</v>
      </c>
      <c r="C116" s="16">
        <v>576</v>
      </c>
      <c r="D116" s="29"/>
      <c r="E116" s="16">
        <f t="shared" si="1"/>
        <v>2725.8599999999983</v>
      </c>
      <c r="F116" s="16"/>
      <c r="G116" s="16"/>
    </row>
    <row r="117" spans="1:7" x14ac:dyDescent="0.3">
      <c r="A117" s="14">
        <v>45657</v>
      </c>
      <c r="B117" t="s">
        <v>36</v>
      </c>
      <c r="C117" s="16">
        <v>525.73</v>
      </c>
      <c r="D117" s="29"/>
      <c r="E117" s="16">
        <f t="shared" si="1"/>
        <v>2200.1299999999983</v>
      </c>
      <c r="F117" s="16"/>
      <c r="G117" s="16"/>
    </row>
    <row r="118" spans="1:7" x14ac:dyDescent="0.3">
      <c r="A118" s="14">
        <v>45657</v>
      </c>
      <c r="B118" t="s">
        <v>29</v>
      </c>
      <c r="C118" s="16">
        <v>6</v>
      </c>
      <c r="D118" s="29"/>
      <c r="E118" s="35">
        <f t="shared" si="1"/>
        <v>2194.1299999999983</v>
      </c>
      <c r="F118" s="16"/>
      <c r="G118" s="16"/>
    </row>
    <row r="119" spans="1:7" x14ac:dyDescent="0.3">
      <c r="A119" s="14">
        <v>45659</v>
      </c>
      <c r="B119" t="s">
        <v>33</v>
      </c>
      <c r="C119" s="16">
        <v>106.54</v>
      </c>
      <c r="D119" s="29"/>
      <c r="E119" s="16">
        <f t="shared" si="1"/>
        <v>2087.5899999999983</v>
      </c>
      <c r="F119" s="16"/>
      <c r="G119" s="16"/>
    </row>
    <row r="120" spans="1:7" x14ac:dyDescent="0.3">
      <c r="A120" s="14">
        <v>45659</v>
      </c>
      <c r="B120" t="s">
        <v>77</v>
      </c>
      <c r="C120" s="16">
        <v>125</v>
      </c>
      <c r="D120" s="29"/>
      <c r="E120" s="16">
        <f t="shared" si="1"/>
        <v>1962.5899999999983</v>
      </c>
      <c r="F120" s="16"/>
      <c r="G120" s="16"/>
    </row>
    <row r="121" spans="1:7" x14ac:dyDescent="0.3">
      <c r="A121" s="14">
        <v>45659</v>
      </c>
      <c r="B121" t="s">
        <v>48</v>
      </c>
      <c r="C121" s="16">
        <v>26.6</v>
      </c>
      <c r="D121" s="29"/>
      <c r="E121" s="16">
        <f t="shared" si="1"/>
        <v>1935.9899999999984</v>
      </c>
      <c r="F121" s="16"/>
      <c r="G121" s="16"/>
    </row>
    <row r="122" spans="1:7" x14ac:dyDescent="0.3">
      <c r="A122" s="14">
        <v>45659</v>
      </c>
      <c r="B122" t="s">
        <v>40</v>
      </c>
      <c r="C122" s="16">
        <v>217</v>
      </c>
      <c r="D122" s="29"/>
      <c r="E122" s="16">
        <f t="shared" si="1"/>
        <v>1718.9899999999984</v>
      </c>
      <c r="F122" s="16"/>
      <c r="G122" s="16"/>
    </row>
    <row r="123" spans="1:7" x14ac:dyDescent="0.3">
      <c r="A123" s="14">
        <v>45665</v>
      </c>
      <c r="B123" t="s">
        <v>37</v>
      </c>
      <c r="C123" s="16">
        <v>25.79</v>
      </c>
      <c r="D123" s="29"/>
      <c r="E123" s="16">
        <f t="shared" si="1"/>
        <v>1693.1999999999985</v>
      </c>
      <c r="G123" s="16"/>
    </row>
    <row r="124" spans="1:7" x14ac:dyDescent="0.3">
      <c r="A124" s="14">
        <v>45665</v>
      </c>
      <c r="B124" t="s">
        <v>39</v>
      </c>
      <c r="C124" s="16">
        <v>14</v>
      </c>
      <c r="D124" s="29"/>
      <c r="E124" s="16">
        <f t="shared" si="1"/>
        <v>1679.1999999999985</v>
      </c>
      <c r="G124" s="16"/>
    </row>
    <row r="125" spans="1:7" x14ac:dyDescent="0.3">
      <c r="A125" s="14">
        <v>45673</v>
      </c>
      <c r="B125" t="s">
        <v>78</v>
      </c>
      <c r="C125" s="16"/>
      <c r="D125" s="29">
        <v>39.99</v>
      </c>
      <c r="E125" s="16">
        <f t="shared" si="1"/>
        <v>1719.1899999999985</v>
      </c>
      <c r="G125" s="16"/>
    </row>
    <row r="126" spans="1:7" x14ac:dyDescent="0.3">
      <c r="A126" s="14">
        <v>45674</v>
      </c>
      <c r="B126" t="s">
        <v>79</v>
      </c>
      <c r="C126" s="16"/>
      <c r="D126" s="16">
        <v>39.99</v>
      </c>
      <c r="E126" s="16">
        <f t="shared" si="1"/>
        <v>1759.1799999999985</v>
      </c>
      <c r="G126" s="16"/>
    </row>
    <row r="127" spans="1:7" x14ac:dyDescent="0.3">
      <c r="A127" s="14">
        <v>45679</v>
      </c>
      <c r="B127" t="s">
        <v>80</v>
      </c>
      <c r="C127" s="16">
        <v>120</v>
      </c>
      <c r="E127" s="16">
        <f t="shared" si="1"/>
        <v>1639.1799999999985</v>
      </c>
      <c r="G127" s="16"/>
    </row>
    <row r="128" spans="1:7" x14ac:dyDescent="0.3">
      <c r="A128" s="14">
        <v>45686</v>
      </c>
      <c r="B128" t="s">
        <v>81</v>
      </c>
      <c r="C128" s="16"/>
      <c r="D128" s="16">
        <v>39.99</v>
      </c>
      <c r="E128" s="16">
        <f t="shared" si="1"/>
        <v>1679.1699999999985</v>
      </c>
      <c r="G128" s="16"/>
    </row>
    <row r="129" spans="1:7" x14ac:dyDescent="0.3">
      <c r="A129" s="14">
        <v>45687</v>
      </c>
      <c r="B129" t="s">
        <v>82</v>
      </c>
      <c r="D129" s="16">
        <v>39.99</v>
      </c>
      <c r="E129" s="16">
        <f t="shared" si="1"/>
        <v>1719.1599999999985</v>
      </c>
      <c r="G129" s="16"/>
    </row>
    <row r="130" spans="1:7" x14ac:dyDescent="0.3">
      <c r="A130" s="14">
        <v>45688</v>
      </c>
      <c r="B130" t="s">
        <v>29</v>
      </c>
      <c r="C130" s="16">
        <v>6</v>
      </c>
      <c r="E130" s="16">
        <f t="shared" si="1"/>
        <v>1713.1599999999985</v>
      </c>
      <c r="G130" s="16"/>
    </row>
    <row r="131" spans="1:7" x14ac:dyDescent="0.3">
      <c r="A131" s="14">
        <v>45691</v>
      </c>
      <c r="B131" t="s">
        <v>36</v>
      </c>
      <c r="C131" s="16">
        <v>525.92999999999995</v>
      </c>
      <c r="E131" s="16">
        <f t="shared" si="1"/>
        <v>1187.2299999999987</v>
      </c>
      <c r="G131" s="16"/>
    </row>
    <row r="132" spans="1:7" x14ac:dyDescent="0.3">
      <c r="A132" s="14">
        <v>45691</v>
      </c>
      <c r="B132" t="s">
        <v>33</v>
      </c>
      <c r="C132" s="16">
        <v>57.29</v>
      </c>
      <c r="E132" s="16">
        <f t="shared" si="1"/>
        <v>1129.9399999999987</v>
      </c>
      <c r="G132" s="16"/>
    </row>
    <row r="133" spans="1:7" x14ac:dyDescent="0.3">
      <c r="A133" s="14">
        <v>45691</v>
      </c>
      <c r="B133" t="s">
        <v>77</v>
      </c>
      <c r="C133" s="16">
        <v>124.8</v>
      </c>
      <c r="E133" s="16">
        <f t="shared" si="1"/>
        <v>1005.1399999999987</v>
      </c>
      <c r="G133" s="16"/>
    </row>
    <row r="134" spans="1:7" x14ac:dyDescent="0.3">
      <c r="A134" s="14">
        <v>45691</v>
      </c>
      <c r="B134" t="s">
        <v>48</v>
      </c>
      <c r="C134" s="16">
        <v>14.4</v>
      </c>
      <c r="E134" s="16">
        <f t="shared" si="1"/>
        <v>990.73999999999876</v>
      </c>
      <c r="G134" s="16"/>
    </row>
    <row r="135" spans="1:7" x14ac:dyDescent="0.3">
      <c r="A135" s="14">
        <v>45692</v>
      </c>
      <c r="B135" t="s">
        <v>39</v>
      </c>
      <c r="C135" s="16">
        <v>14</v>
      </c>
      <c r="E135" s="16">
        <f t="shared" si="1"/>
        <v>976.73999999999876</v>
      </c>
      <c r="G135" s="16"/>
    </row>
    <row r="136" spans="1:7" x14ac:dyDescent="0.3">
      <c r="A136" s="14">
        <v>45692</v>
      </c>
      <c r="B136" t="s">
        <v>40</v>
      </c>
      <c r="C136" s="16">
        <v>165</v>
      </c>
      <c r="D136" s="16"/>
      <c r="E136" s="16">
        <f t="shared" si="1"/>
        <v>811.73999999999876</v>
      </c>
      <c r="G136" s="16"/>
    </row>
    <row r="137" spans="1:7" x14ac:dyDescent="0.3">
      <c r="A137" s="14">
        <v>45692</v>
      </c>
      <c r="B137" t="s">
        <v>37</v>
      </c>
      <c r="C137" s="16">
        <v>44.78</v>
      </c>
      <c r="E137" s="16">
        <f t="shared" ref="E137:E151" si="2">SUM(E136-C137+D137)</f>
        <v>766.95999999999879</v>
      </c>
      <c r="G137" s="16"/>
    </row>
    <row r="138" spans="1:7" x14ac:dyDescent="0.3">
      <c r="A138" s="14">
        <v>45698</v>
      </c>
      <c r="B138" t="s">
        <v>73</v>
      </c>
      <c r="C138" s="16"/>
      <c r="D138" s="16">
        <v>136.99</v>
      </c>
      <c r="E138" s="16">
        <f t="shared" si="2"/>
        <v>903.94999999999879</v>
      </c>
      <c r="G138" s="16"/>
    </row>
    <row r="139" spans="1:7" x14ac:dyDescent="0.3">
      <c r="A139" s="14">
        <v>45702</v>
      </c>
      <c r="B139" t="s">
        <v>83</v>
      </c>
      <c r="C139" s="16"/>
      <c r="D139" s="16">
        <v>130</v>
      </c>
      <c r="E139" s="16">
        <f t="shared" si="2"/>
        <v>1033.9499999999989</v>
      </c>
      <c r="G139" s="16"/>
    </row>
    <row r="140" spans="1:7" x14ac:dyDescent="0.3">
      <c r="A140" s="14">
        <v>45714</v>
      </c>
      <c r="B140" t="s">
        <v>84</v>
      </c>
      <c r="C140" s="16">
        <v>60</v>
      </c>
      <c r="E140" s="16">
        <f t="shared" si="2"/>
        <v>973.94999999999891</v>
      </c>
      <c r="G140" s="16"/>
    </row>
    <row r="141" spans="1:7" x14ac:dyDescent="0.3">
      <c r="A141" s="14">
        <v>45716</v>
      </c>
      <c r="B141" t="s">
        <v>29</v>
      </c>
      <c r="C141" s="16">
        <v>6</v>
      </c>
      <c r="D141" s="16"/>
      <c r="E141" s="16">
        <f t="shared" si="2"/>
        <v>967.94999999999891</v>
      </c>
      <c r="G141" s="16"/>
    </row>
    <row r="142" spans="1:7" x14ac:dyDescent="0.3">
      <c r="A142" s="14">
        <v>45719</v>
      </c>
      <c r="B142" t="s">
        <v>36</v>
      </c>
      <c r="C142" s="16">
        <v>525.73</v>
      </c>
      <c r="E142" s="16">
        <f t="shared" si="2"/>
        <v>442.21999999999889</v>
      </c>
      <c r="G142" s="16"/>
    </row>
    <row r="143" spans="1:7" x14ac:dyDescent="0.3">
      <c r="A143" s="14">
        <v>45719</v>
      </c>
      <c r="B143" t="s">
        <v>33</v>
      </c>
      <c r="C143" s="16">
        <v>106.54</v>
      </c>
      <c r="E143" s="16">
        <f t="shared" si="2"/>
        <v>335.67999999999887</v>
      </c>
      <c r="G143" s="16"/>
    </row>
    <row r="144" spans="1:7" x14ac:dyDescent="0.3">
      <c r="A144" s="14">
        <v>45719</v>
      </c>
      <c r="B144" t="s">
        <v>77</v>
      </c>
      <c r="C144" s="16">
        <v>125</v>
      </c>
      <c r="D144" s="16"/>
      <c r="E144" s="16">
        <f t="shared" si="2"/>
        <v>210.67999999999887</v>
      </c>
      <c r="G144" s="16"/>
    </row>
    <row r="145" spans="1:7" x14ac:dyDescent="0.3">
      <c r="A145" s="14">
        <v>45719</v>
      </c>
      <c r="B145" t="s">
        <v>48</v>
      </c>
      <c r="C145" s="16">
        <v>26.6</v>
      </c>
      <c r="D145" s="16"/>
      <c r="E145" s="16">
        <f t="shared" si="2"/>
        <v>184.07999999999888</v>
      </c>
      <c r="G145" s="16"/>
    </row>
    <row r="146" spans="1:7" x14ac:dyDescent="0.3">
      <c r="A146" s="14">
        <v>45722</v>
      </c>
      <c r="B146" t="s">
        <v>39</v>
      </c>
      <c r="C146" s="16">
        <v>14</v>
      </c>
      <c r="D146" s="16"/>
      <c r="E146" s="16">
        <f t="shared" si="2"/>
        <v>170.07999999999888</v>
      </c>
      <c r="G146" s="16"/>
    </row>
    <row r="147" spans="1:7" x14ac:dyDescent="0.3">
      <c r="A147" s="14">
        <v>45722</v>
      </c>
      <c r="B147" t="s">
        <v>37</v>
      </c>
      <c r="C147" s="16">
        <v>49.39</v>
      </c>
      <c r="D147" s="16"/>
      <c r="E147" s="16">
        <f t="shared" si="2"/>
        <v>120.68999999999888</v>
      </c>
      <c r="G147" s="16"/>
    </row>
    <row r="148" spans="1:7" x14ac:dyDescent="0.3">
      <c r="A148" s="14">
        <v>45722</v>
      </c>
      <c r="B148" t="s">
        <v>45</v>
      </c>
      <c r="C148" s="16"/>
      <c r="D148" s="16">
        <v>1000</v>
      </c>
      <c r="E148" s="16">
        <f t="shared" si="2"/>
        <v>1120.6899999999989</v>
      </c>
      <c r="G148" s="36"/>
    </row>
    <row r="149" spans="1:7" x14ac:dyDescent="0.3">
      <c r="A149" s="14">
        <v>45722</v>
      </c>
      <c r="B149" t="s">
        <v>40</v>
      </c>
      <c r="C149" s="16">
        <v>132</v>
      </c>
      <c r="D149" s="16"/>
      <c r="E149" s="16">
        <f t="shared" si="2"/>
        <v>988.68999999999892</v>
      </c>
      <c r="G149" s="36"/>
    </row>
    <row r="150" spans="1:7" x14ac:dyDescent="0.3">
      <c r="A150" s="14">
        <v>45730</v>
      </c>
      <c r="B150" t="s">
        <v>85</v>
      </c>
      <c r="C150" s="16"/>
      <c r="D150" s="16">
        <v>130</v>
      </c>
      <c r="E150" s="16">
        <f t="shared" si="2"/>
        <v>1118.6899999999989</v>
      </c>
      <c r="G150" s="36"/>
    </row>
    <row r="151" spans="1:7" x14ac:dyDescent="0.3">
      <c r="A151" s="14">
        <v>45747</v>
      </c>
      <c r="B151" t="s">
        <v>29</v>
      </c>
      <c r="C151" s="16">
        <v>6</v>
      </c>
      <c r="D151" s="16"/>
      <c r="E151" s="38">
        <f t="shared" si="2"/>
        <v>1112.6899999999989</v>
      </c>
    </row>
    <row r="152" spans="1:7" x14ac:dyDescent="0.3">
      <c r="A152" s="14"/>
      <c r="C152" s="16"/>
      <c r="D152" s="16"/>
      <c r="E152" s="36"/>
    </row>
    <row r="153" spans="1:7" x14ac:dyDescent="0.3">
      <c r="C153" s="36">
        <f>SUM(C7:C152)</f>
        <v>36695.000000000007</v>
      </c>
      <c r="D153" s="36">
        <f>SUM(D7:D152)</f>
        <v>36792.929999999986</v>
      </c>
    </row>
    <row r="155" spans="1:7" x14ac:dyDescent="0.3">
      <c r="D155" s="16">
        <v>18239.48</v>
      </c>
    </row>
    <row r="157" spans="1:7" x14ac:dyDescent="0.3">
      <c r="D157" s="36">
        <f>SUM(D153-D155)</f>
        <v>18553.449999999986</v>
      </c>
    </row>
  </sheetData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6BA1-D262-45EF-985F-70A0B29E7183}">
  <dimension ref="A1:H27"/>
  <sheetViews>
    <sheetView tabSelected="1" workbookViewId="0">
      <selection activeCell="M13" sqref="M13"/>
    </sheetView>
  </sheetViews>
  <sheetFormatPr defaultRowHeight="14.4" x14ac:dyDescent="0.3"/>
  <cols>
    <col min="2" max="2" width="30.88671875" customWidth="1"/>
    <col min="3" max="3" width="14.5546875" customWidth="1"/>
    <col min="7" max="7" width="12.77734375" customWidth="1"/>
  </cols>
  <sheetData>
    <row r="1" spans="1:8" ht="15" thickBot="1" x14ac:dyDescent="0.35">
      <c r="A1" t="s">
        <v>0</v>
      </c>
      <c r="C1" s="1">
        <v>45747</v>
      </c>
      <c r="D1" s="2"/>
      <c r="E1" s="3" t="s">
        <v>19</v>
      </c>
    </row>
    <row r="5" spans="1:8" x14ac:dyDescent="0.3">
      <c r="A5" t="s">
        <v>2</v>
      </c>
      <c r="G5" s="15">
        <v>19548.11</v>
      </c>
    </row>
    <row r="6" spans="1:8" x14ac:dyDescent="0.3">
      <c r="G6" s="16"/>
    </row>
    <row r="7" spans="1:8" ht="15" thickBot="1" x14ac:dyDescent="0.35">
      <c r="G7" s="17"/>
    </row>
    <row r="8" spans="1:8" ht="15.6" thickTop="1" thickBot="1" x14ac:dyDescent="0.35">
      <c r="B8" s="6"/>
      <c r="C8" s="7"/>
      <c r="F8" t="s">
        <v>3</v>
      </c>
      <c r="G8" s="8">
        <f>SUM(G5:G7)</f>
        <v>19548.11</v>
      </c>
    </row>
    <row r="9" spans="1:8" ht="15" thickTop="1" x14ac:dyDescent="0.3">
      <c r="B9" s="6"/>
      <c r="C9" s="7"/>
    </row>
    <row r="10" spans="1:8" x14ac:dyDescent="0.3">
      <c r="A10" t="s">
        <v>55</v>
      </c>
      <c r="B10" s="6"/>
      <c r="C10" s="7"/>
      <c r="G10" s="18">
        <v>21693.17</v>
      </c>
    </row>
    <row r="11" spans="1:8" x14ac:dyDescent="0.3">
      <c r="A11" t="s">
        <v>4</v>
      </c>
      <c r="E11" t="s">
        <v>5</v>
      </c>
      <c r="G11" s="9">
        <v>16094.42</v>
      </c>
    </row>
    <row r="12" spans="1:8" x14ac:dyDescent="0.3">
      <c r="A12" t="s">
        <v>6</v>
      </c>
      <c r="E12" t="s">
        <v>5</v>
      </c>
      <c r="G12" s="9">
        <v>18239.48</v>
      </c>
    </row>
    <row r="13" spans="1:8" ht="15" thickBot="1" x14ac:dyDescent="0.35">
      <c r="F13" t="s">
        <v>7</v>
      </c>
      <c r="G13" s="19">
        <f>G10+G11-G12</f>
        <v>19548.109999999997</v>
      </c>
    </row>
    <row r="15" spans="1:8" x14ac:dyDescent="0.3">
      <c r="A15" s="11" t="s">
        <v>8</v>
      </c>
      <c r="B15" s="11"/>
      <c r="C15" s="11"/>
      <c r="D15" s="11"/>
      <c r="E15" s="11"/>
      <c r="F15" s="11" t="s">
        <v>9</v>
      </c>
      <c r="G15" s="12">
        <f>G8-G13</f>
        <v>0</v>
      </c>
      <c r="H15" s="11"/>
    </row>
    <row r="16" spans="1:8" x14ac:dyDescent="0.3">
      <c r="A16" s="11"/>
      <c r="B16" s="11"/>
      <c r="C16" s="11"/>
      <c r="D16" s="11"/>
      <c r="E16" s="11"/>
      <c r="F16" s="11"/>
      <c r="G16" s="12"/>
      <c r="H16" s="11"/>
    </row>
    <row r="17" spans="1:8" x14ac:dyDescent="0.3">
      <c r="A17" s="11" t="s">
        <v>10</v>
      </c>
      <c r="B17" s="11"/>
      <c r="C17" s="11"/>
      <c r="D17" s="11"/>
      <c r="E17" s="11"/>
      <c r="F17" s="11"/>
      <c r="G17" s="11"/>
      <c r="H17" s="11"/>
    </row>
    <row r="18" spans="1:8" x14ac:dyDescent="0.3">
      <c r="A18" s="20" t="s">
        <v>11</v>
      </c>
    </row>
    <row r="20" spans="1:8" ht="15" thickBot="1" x14ac:dyDescent="0.35">
      <c r="A20" t="s">
        <v>12</v>
      </c>
      <c r="B20" t="s">
        <v>13</v>
      </c>
      <c r="D20" s="2"/>
    </row>
    <row r="21" spans="1:8" x14ac:dyDescent="0.3">
      <c r="B21" t="s">
        <v>14</v>
      </c>
    </row>
    <row r="22" spans="1:8" ht="15" thickBot="1" x14ac:dyDescent="0.35">
      <c r="A22" t="s">
        <v>15</v>
      </c>
      <c r="D22" s="2"/>
    </row>
    <row r="25" spans="1:8" ht="15" thickBot="1" x14ac:dyDescent="0.35">
      <c r="A25" t="s">
        <v>12</v>
      </c>
      <c r="D25" s="2"/>
      <c r="G25" s="13" t="s">
        <v>20</v>
      </c>
    </row>
    <row r="27" spans="1:8" ht="15" thickBot="1" x14ac:dyDescent="0.35">
      <c r="A27" t="s">
        <v>17</v>
      </c>
      <c r="D27" s="2"/>
      <c r="E27" t="s">
        <v>18</v>
      </c>
      <c r="G27" s="14">
        <v>45755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B5B0-9923-4C93-86EA-7566DE3654F2}">
  <dimension ref="A1:I29"/>
  <sheetViews>
    <sheetView workbookViewId="0">
      <selection activeCell="G13" sqref="G13"/>
    </sheetView>
  </sheetViews>
  <sheetFormatPr defaultRowHeight="14.4" x14ac:dyDescent="0.3"/>
  <cols>
    <col min="1" max="1" width="12.5546875" customWidth="1"/>
    <col min="2" max="2" width="23.6640625" customWidth="1"/>
    <col min="3" max="3" width="13.5546875" customWidth="1"/>
    <col min="4" max="4" width="12.21875" customWidth="1"/>
    <col min="5" max="5" width="12.88671875" customWidth="1"/>
    <col min="7" max="7" width="12.109375" customWidth="1"/>
  </cols>
  <sheetData>
    <row r="1" spans="1:9" x14ac:dyDescent="0.3">
      <c r="A1" s="30" t="s">
        <v>56</v>
      </c>
    </row>
    <row r="3" spans="1:9" x14ac:dyDescent="0.3">
      <c r="A3" s="21" t="s">
        <v>21</v>
      </c>
      <c r="B3" s="25" t="s">
        <v>22</v>
      </c>
      <c r="C3" s="37" t="s">
        <v>23</v>
      </c>
      <c r="D3" s="37" t="s">
        <v>24</v>
      </c>
      <c r="E3" s="37" t="s">
        <v>25</v>
      </c>
      <c r="H3" s="23"/>
      <c r="I3" s="31"/>
    </row>
    <row r="4" spans="1:9" x14ac:dyDescent="0.3">
      <c r="A4" s="32">
        <v>45383</v>
      </c>
      <c r="C4" s="30" t="s">
        <v>30</v>
      </c>
      <c r="D4" s="16"/>
      <c r="E4" s="33">
        <v>21693.17</v>
      </c>
      <c r="F4" s="16"/>
    </row>
    <row r="5" spans="1:9" x14ac:dyDescent="0.3">
      <c r="A5" s="14"/>
      <c r="D5" s="16"/>
      <c r="E5" s="33"/>
      <c r="F5" s="16"/>
      <c r="G5" s="34"/>
    </row>
    <row r="6" spans="1:9" x14ac:dyDescent="0.3">
      <c r="A6" s="14">
        <v>45399</v>
      </c>
      <c r="B6" t="s">
        <v>57</v>
      </c>
      <c r="C6" s="16"/>
      <c r="D6" s="29">
        <v>7000</v>
      </c>
      <c r="E6" s="34">
        <f>SUM(E4+D6-C6)</f>
        <v>28693.17</v>
      </c>
      <c r="F6" s="16"/>
      <c r="G6" s="16"/>
    </row>
    <row r="7" spans="1:9" x14ac:dyDescent="0.3">
      <c r="A7" s="14">
        <v>45411</v>
      </c>
      <c r="B7" t="s">
        <v>58</v>
      </c>
      <c r="C7" s="16">
        <v>2500</v>
      </c>
      <c r="D7" s="16"/>
      <c r="E7" s="34">
        <f>SUM(E6-C7+D7)</f>
        <v>26193.17</v>
      </c>
      <c r="F7" s="16"/>
      <c r="G7" s="16"/>
    </row>
    <row r="8" spans="1:9" x14ac:dyDescent="0.3">
      <c r="A8" s="14">
        <v>45420</v>
      </c>
      <c r="B8" t="s">
        <v>58</v>
      </c>
      <c r="C8" s="16">
        <v>1500</v>
      </c>
      <c r="D8" s="16"/>
      <c r="E8" s="34">
        <f>SUM(E7+D8-C8)</f>
        <v>24693.17</v>
      </c>
      <c r="F8" s="16"/>
      <c r="G8" s="16"/>
    </row>
    <row r="9" spans="1:9" x14ac:dyDescent="0.3">
      <c r="A9" s="14">
        <v>45453</v>
      </c>
      <c r="B9" t="s">
        <v>58</v>
      </c>
      <c r="C9" s="16">
        <v>2000</v>
      </c>
      <c r="D9" s="16"/>
      <c r="E9" s="34">
        <f t="shared" ref="E9:E11" si="0">SUM(E8+D9-C9)</f>
        <v>22693.17</v>
      </c>
      <c r="F9" s="16"/>
      <c r="G9" s="16"/>
    </row>
    <row r="10" spans="1:9" x14ac:dyDescent="0.3">
      <c r="A10" s="14">
        <v>45470</v>
      </c>
      <c r="B10" t="s">
        <v>58</v>
      </c>
      <c r="C10" s="16">
        <v>2000</v>
      </c>
      <c r="D10" s="16"/>
      <c r="E10" s="34">
        <f t="shared" si="0"/>
        <v>20693.169999999998</v>
      </c>
      <c r="F10" s="16"/>
      <c r="G10" s="16"/>
    </row>
    <row r="11" spans="1:9" x14ac:dyDescent="0.3">
      <c r="A11" s="14">
        <v>45473</v>
      </c>
      <c r="B11" t="s">
        <v>31</v>
      </c>
      <c r="C11" s="16"/>
      <c r="D11" s="16">
        <v>166.55</v>
      </c>
      <c r="E11" s="34">
        <f t="shared" si="0"/>
        <v>20859.719999999998</v>
      </c>
      <c r="F11" s="16"/>
      <c r="G11" s="16"/>
    </row>
    <row r="12" spans="1:9" x14ac:dyDescent="0.3">
      <c r="A12" s="14">
        <v>45505</v>
      </c>
      <c r="B12" t="s">
        <v>58</v>
      </c>
      <c r="C12" s="16">
        <v>239.48</v>
      </c>
      <c r="D12" s="16"/>
      <c r="E12" s="16">
        <f t="shared" ref="E12:E22" si="1">SUM(E11-C12+D12)</f>
        <v>20620.239999999998</v>
      </c>
      <c r="F12" s="16"/>
      <c r="G12" s="16"/>
    </row>
    <row r="13" spans="1:9" x14ac:dyDescent="0.3">
      <c r="A13" s="14">
        <v>45524</v>
      </c>
      <c r="B13" t="s">
        <v>58</v>
      </c>
      <c r="C13" s="16">
        <v>1500</v>
      </c>
      <c r="D13" s="16"/>
      <c r="E13" s="16">
        <f t="shared" si="1"/>
        <v>19120.239999999998</v>
      </c>
      <c r="F13" s="16"/>
      <c r="G13" s="16"/>
    </row>
    <row r="14" spans="1:9" x14ac:dyDescent="0.3">
      <c r="A14" s="14">
        <v>45539</v>
      </c>
      <c r="B14" t="s">
        <v>58</v>
      </c>
      <c r="C14" s="16">
        <v>1500</v>
      </c>
      <c r="D14" s="16"/>
      <c r="E14" s="16">
        <f t="shared" si="1"/>
        <v>17620.239999999998</v>
      </c>
      <c r="F14" s="16"/>
      <c r="G14" s="16"/>
    </row>
    <row r="15" spans="1:9" x14ac:dyDescent="0.3">
      <c r="A15" s="14">
        <v>45547</v>
      </c>
      <c r="B15" t="s">
        <v>57</v>
      </c>
      <c r="C15" s="16"/>
      <c r="D15" s="16">
        <v>8500</v>
      </c>
      <c r="E15" s="16">
        <f t="shared" si="1"/>
        <v>26120.239999999998</v>
      </c>
      <c r="F15" s="16"/>
      <c r="G15" s="16"/>
    </row>
    <row r="16" spans="1:9" x14ac:dyDescent="0.3">
      <c r="A16" s="14">
        <v>45565</v>
      </c>
      <c r="B16" t="s">
        <v>31</v>
      </c>
      <c r="C16" s="16"/>
      <c r="D16" s="16">
        <v>147.86000000000001</v>
      </c>
      <c r="E16" s="34">
        <f t="shared" si="1"/>
        <v>26268.1</v>
      </c>
      <c r="F16" s="16"/>
      <c r="G16" s="16"/>
    </row>
    <row r="17" spans="1:7" x14ac:dyDescent="0.3">
      <c r="A17" s="14">
        <v>45577</v>
      </c>
      <c r="B17" t="s">
        <v>58</v>
      </c>
      <c r="C17" s="16">
        <v>2000</v>
      </c>
      <c r="D17" s="16"/>
      <c r="E17" s="16">
        <f t="shared" si="1"/>
        <v>24268.1</v>
      </c>
      <c r="F17" s="16"/>
      <c r="G17" s="16"/>
    </row>
    <row r="18" spans="1:7" x14ac:dyDescent="0.3">
      <c r="A18" s="14">
        <v>45602</v>
      </c>
      <c r="B18" t="s">
        <v>58</v>
      </c>
      <c r="C18" s="16">
        <v>2000</v>
      </c>
      <c r="D18" s="16"/>
      <c r="E18" s="16">
        <f t="shared" si="1"/>
        <v>22268.1</v>
      </c>
      <c r="F18" s="16"/>
      <c r="G18" s="16"/>
    </row>
    <row r="19" spans="1:7" x14ac:dyDescent="0.3">
      <c r="A19" s="14">
        <v>45637</v>
      </c>
      <c r="B19" t="s">
        <v>58</v>
      </c>
      <c r="C19" s="16">
        <v>2000</v>
      </c>
      <c r="D19" s="16"/>
      <c r="E19" s="16">
        <f t="shared" si="1"/>
        <v>20268.099999999999</v>
      </c>
      <c r="F19" s="16"/>
      <c r="G19" s="16"/>
    </row>
    <row r="20" spans="1:7" x14ac:dyDescent="0.3">
      <c r="A20" s="14">
        <v>45657</v>
      </c>
      <c r="B20" t="s">
        <v>31</v>
      </c>
      <c r="C20" s="16"/>
      <c r="D20" s="16">
        <v>153.22</v>
      </c>
      <c r="E20" s="35">
        <f t="shared" si="1"/>
        <v>20421.32</v>
      </c>
      <c r="F20" s="16"/>
      <c r="G20" s="16"/>
    </row>
    <row r="21" spans="1:7" x14ac:dyDescent="0.3">
      <c r="A21" s="14">
        <v>45719</v>
      </c>
      <c r="B21" t="s">
        <v>58</v>
      </c>
      <c r="C21" s="16">
        <v>1000</v>
      </c>
      <c r="D21" s="16"/>
      <c r="E21" s="16">
        <f t="shared" si="1"/>
        <v>19421.32</v>
      </c>
      <c r="F21" s="16"/>
      <c r="G21" s="16"/>
    </row>
    <row r="22" spans="1:7" x14ac:dyDescent="0.3">
      <c r="A22" s="14">
        <v>45747</v>
      </c>
      <c r="B22" t="s">
        <v>31</v>
      </c>
      <c r="C22" s="16"/>
      <c r="D22" s="16">
        <v>126.79</v>
      </c>
      <c r="E22" s="38">
        <f t="shared" si="1"/>
        <v>19548.11</v>
      </c>
      <c r="F22" s="16"/>
      <c r="G22" s="16"/>
    </row>
    <row r="23" spans="1:7" x14ac:dyDescent="0.3">
      <c r="A23" s="14"/>
      <c r="C23" s="16"/>
      <c r="D23" s="16"/>
      <c r="E23" s="16"/>
      <c r="F23" s="16"/>
      <c r="G23" s="16"/>
    </row>
    <row r="24" spans="1:7" x14ac:dyDescent="0.3">
      <c r="A24" s="14"/>
      <c r="C24" s="36">
        <f>SUM(C7:C21)</f>
        <v>18239.48</v>
      </c>
      <c r="D24" s="16">
        <f>SUM(D6:D23)</f>
        <v>16094.42</v>
      </c>
      <c r="E24" s="16"/>
      <c r="F24" s="16"/>
      <c r="G24" s="16"/>
    </row>
    <row r="25" spans="1:7" x14ac:dyDescent="0.3">
      <c r="A25" s="14"/>
      <c r="D25" s="16"/>
      <c r="E25" s="16"/>
      <c r="F25" s="16"/>
      <c r="G25" s="16"/>
    </row>
    <row r="26" spans="1:7" x14ac:dyDescent="0.3">
      <c r="A26" s="14"/>
      <c r="D26" s="16"/>
      <c r="E26" s="16"/>
      <c r="F26" s="16"/>
      <c r="G26" s="16"/>
    </row>
    <row r="27" spans="1:7" x14ac:dyDescent="0.3">
      <c r="A27" s="14"/>
      <c r="D27" s="16"/>
      <c r="E27" s="16"/>
      <c r="F27" s="16"/>
      <c r="G27" s="16"/>
    </row>
    <row r="29" spans="1:7" x14ac:dyDescent="0.3">
      <c r="D29" s="28"/>
      <c r="E29" s="2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Acc as at 31 Mar 2025</vt:lpstr>
      <vt:lpstr>Current acc to 31 Mar 2025</vt:lpstr>
      <vt:lpstr>Reserve Acc as at 31 Mar 2025</vt:lpstr>
      <vt:lpstr>Reserve Acc to 31 Mar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Parish Council</dc:creator>
  <cp:lastModifiedBy>Cleeve Parish Council</cp:lastModifiedBy>
  <cp:lastPrinted>2025-04-06T11:43:21Z</cp:lastPrinted>
  <dcterms:created xsi:type="dcterms:W3CDTF">2023-07-05T10:35:27Z</dcterms:created>
  <dcterms:modified xsi:type="dcterms:W3CDTF">2025-04-06T11:43:24Z</dcterms:modified>
</cp:coreProperties>
</file>